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29360" yWindow="-11640" windowWidth="33820" windowHeight="23440" activeTab="6"/>
  </bookViews>
  <sheets>
    <sheet name="MUD" sheetId="1" r:id="rId1"/>
    <sheet name="SAND" sheetId="2" r:id="rId2"/>
    <sheet name="PELLETS" sheetId="4" r:id="rId3"/>
    <sheet name="Final  " sheetId="3" r:id="rId4"/>
    <sheet name="Final Total Dry Solids" sheetId="5" r:id="rId5"/>
    <sheet name="Final Total Fixed Dry Solids" sheetId="6" r:id="rId6"/>
    <sheet name="FInal Total Volatile Dry Solids" sheetId="7" r:id="rId7"/>
  </sheets>
  <externalReferences>
    <externalReference r:id="rId8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7" i="7" l="1"/>
  <c r="X8" i="7"/>
  <c r="X9" i="7"/>
  <c r="X10" i="7"/>
  <c r="X11" i="7"/>
  <c r="X12" i="7"/>
  <c r="X13" i="7"/>
  <c r="X14" i="7"/>
  <c r="W7" i="7"/>
  <c r="W8" i="7"/>
  <c r="W9" i="7"/>
  <c r="W10" i="7"/>
  <c r="W11" i="7"/>
  <c r="W12" i="7"/>
  <c r="W13" i="7"/>
  <c r="X6" i="7"/>
  <c r="W6" i="7"/>
  <c r="V7" i="7"/>
  <c r="V8" i="7"/>
  <c r="V10" i="7"/>
  <c r="V11" i="7"/>
  <c r="V12" i="7"/>
  <c r="V6" i="7"/>
  <c r="U8" i="7"/>
  <c r="U10" i="7"/>
  <c r="U11" i="7"/>
  <c r="U12" i="7"/>
  <c r="U13" i="7"/>
  <c r="U6" i="7"/>
  <c r="T7" i="7"/>
  <c r="T8" i="7"/>
  <c r="T9" i="7"/>
  <c r="T10" i="7"/>
  <c r="T11" i="7"/>
  <c r="T12" i="7"/>
  <c r="T13" i="7"/>
  <c r="T14" i="7"/>
  <c r="T6" i="7"/>
  <c r="S7" i="7"/>
  <c r="S8" i="7"/>
  <c r="S9" i="7"/>
  <c r="S10" i="7"/>
  <c r="S11" i="7"/>
  <c r="S12" i="7"/>
  <c r="S13" i="7"/>
  <c r="S14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O7" i="7"/>
  <c r="O8" i="7"/>
  <c r="O9" i="7"/>
  <c r="O10" i="7"/>
  <c r="O11" i="7"/>
  <c r="O12" i="7"/>
  <c r="O13" i="7"/>
  <c r="O14" i="7"/>
  <c r="O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6" i="7"/>
  <c r="L7" i="7"/>
  <c r="L8" i="7"/>
  <c r="L10" i="7"/>
  <c r="L11" i="7"/>
  <c r="L12" i="7"/>
  <c r="L6" i="7"/>
  <c r="J7" i="7"/>
  <c r="J8" i="7"/>
  <c r="J9" i="7"/>
  <c r="J10" i="7"/>
  <c r="J11" i="7"/>
  <c r="J12" i="7"/>
  <c r="J13" i="7"/>
  <c r="J14" i="7"/>
  <c r="J6" i="7"/>
  <c r="K8" i="7"/>
  <c r="K10" i="7"/>
  <c r="K11" i="7"/>
  <c r="K12" i="7"/>
  <c r="K13" i="7"/>
  <c r="K6" i="7"/>
  <c r="I7" i="7"/>
  <c r="I8" i="7"/>
  <c r="I9" i="7"/>
  <c r="I10" i="7"/>
  <c r="I11" i="7"/>
  <c r="I12" i="7"/>
  <c r="I13" i="7"/>
  <c r="I14" i="7"/>
  <c r="I6" i="7"/>
  <c r="H13" i="7"/>
  <c r="H7" i="7"/>
  <c r="H8" i="7"/>
  <c r="H9" i="7"/>
  <c r="H10" i="7"/>
  <c r="H11" i="7"/>
  <c r="H12" i="7"/>
  <c r="H6" i="7"/>
  <c r="G14" i="7"/>
  <c r="G9" i="7"/>
  <c r="G7" i="7"/>
  <c r="G8" i="7"/>
  <c r="G10" i="7"/>
  <c r="G11" i="7"/>
  <c r="G12" i="7"/>
  <c r="G13" i="7"/>
  <c r="G6" i="7"/>
  <c r="F7" i="7"/>
  <c r="F8" i="7"/>
  <c r="F9" i="7"/>
  <c r="F10" i="7"/>
  <c r="F11" i="7"/>
  <c r="F12" i="7"/>
  <c r="F13" i="7"/>
  <c r="F14" i="7"/>
  <c r="F6" i="7"/>
  <c r="E7" i="7"/>
  <c r="E8" i="7"/>
  <c r="E9" i="7"/>
  <c r="E10" i="7"/>
  <c r="E11" i="7"/>
  <c r="E12" i="7"/>
  <c r="E13" i="7"/>
  <c r="E14" i="7"/>
  <c r="E6" i="7"/>
  <c r="D7" i="7"/>
  <c r="D8" i="7"/>
  <c r="D9" i="7"/>
  <c r="D10" i="7"/>
  <c r="D11" i="7"/>
  <c r="D12" i="7"/>
  <c r="D13" i="7"/>
  <c r="D14" i="7"/>
  <c r="D6" i="7"/>
  <c r="C7" i="7"/>
  <c r="C8" i="7"/>
  <c r="C9" i="7"/>
  <c r="C10" i="7"/>
  <c r="C11" i="7"/>
  <c r="C12" i="7"/>
  <c r="C13" i="7"/>
  <c r="C14" i="7"/>
  <c r="C6" i="7"/>
  <c r="B7" i="7"/>
  <c r="B8" i="7"/>
  <c r="B9" i="7"/>
  <c r="B10" i="7"/>
  <c r="B11" i="7"/>
  <c r="B12" i="7"/>
  <c r="B13" i="7"/>
  <c r="B14" i="7"/>
  <c r="B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F14" i="6"/>
  <c r="F13" i="6"/>
  <c r="F12" i="6"/>
  <c r="F11" i="6"/>
  <c r="F10" i="6"/>
  <c r="F9" i="6"/>
  <c r="F8" i="6"/>
  <c r="F7" i="6"/>
  <c r="F6" i="6"/>
  <c r="E14" i="6"/>
  <c r="E13" i="6"/>
  <c r="E12" i="6"/>
  <c r="E11" i="6"/>
  <c r="E10" i="6"/>
  <c r="E9" i="6"/>
  <c r="E8" i="6"/>
  <c r="E7" i="6"/>
  <c r="E6" i="6"/>
  <c r="D14" i="6"/>
  <c r="D13" i="6"/>
  <c r="D12" i="6"/>
  <c r="D10" i="6"/>
  <c r="D9" i="6"/>
  <c r="C14" i="6"/>
  <c r="C13" i="6"/>
  <c r="C12" i="6"/>
  <c r="C11" i="6"/>
  <c r="C10" i="6"/>
  <c r="C9" i="6"/>
  <c r="C8" i="6"/>
  <c r="C7" i="6"/>
  <c r="C6" i="6"/>
  <c r="B14" i="6"/>
  <c r="B13" i="6"/>
  <c r="B12" i="6"/>
  <c r="B11" i="6"/>
  <c r="B10" i="6"/>
  <c r="B9" i="6"/>
  <c r="B8" i="6"/>
  <c r="B7" i="6"/>
  <c r="B6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P7" i="5"/>
  <c r="P8" i="5"/>
  <c r="P9" i="5"/>
  <c r="P10" i="5"/>
  <c r="P11" i="5"/>
  <c r="P12" i="5"/>
  <c r="P13" i="5"/>
  <c r="P14" i="5"/>
  <c r="O7" i="5"/>
  <c r="O8" i="5"/>
  <c r="O9" i="5"/>
  <c r="O10" i="5"/>
  <c r="O11" i="5"/>
  <c r="O12" i="5"/>
  <c r="O13" i="5"/>
  <c r="O14" i="5"/>
  <c r="P6" i="5"/>
  <c r="O6" i="5"/>
  <c r="N7" i="5"/>
  <c r="N8" i="5"/>
  <c r="N9" i="5"/>
  <c r="N10" i="5"/>
  <c r="N11" i="5"/>
  <c r="N12" i="5"/>
  <c r="N13" i="5"/>
  <c r="N14" i="5"/>
  <c r="N6" i="5"/>
  <c r="M7" i="5"/>
  <c r="M8" i="5"/>
  <c r="M9" i="5"/>
  <c r="M10" i="5"/>
  <c r="M11" i="5"/>
  <c r="M12" i="5"/>
  <c r="M13" i="5"/>
  <c r="M14" i="5"/>
  <c r="M6" i="5"/>
  <c r="L7" i="5"/>
  <c r="L8" i="5"/>
  <c r="L9" i="5"/>
  <c r="L10" i="5"/>
  <c r="L11" i="5"/>
  <c r="L12" i="5"/>
  <c r="L13" i="5"/>
  <c r="L14" i="5"/>
  <c r="L6" i="5"/>
  <c r="K7" i="5"/>
  <c r="K8" i="5"/>
  <c r="K9" i="5"/>
  <c r="K10" i="5"/>
  <c r="K11" i="5"/>
  <c r="K12" i="5"/>
  <c r="K13" i="5"/>
  <c r="K14" i="5"/>
  <c r="K6" i="5"/>
  <c r="J7" i="5"/>
  <c r="J8" i="5"/>
  <c r="J9" i="5"/>
  <c r="J10" i="5"/>
  <c r="J11" i="5"/>
  <c r="J12" i="5"/>
  <c r="J13" i="5"/>
  <c r="J14" i="5"/>
  <c r="J6" i="5"/>
  <c r="D30" i="5"/>
  <c r="D29" i="5"/>
  <c r="D28" i="5"/>
  <c r="D26" i="5"/>
  <c r="D25" i="5"/>
  <c r="D24" i="5"/>
  <c r="D23" i="5"/>
  <c r="D22" i="5"/>
  <c r="C30" i="5"/>
  <c r="C29" i="5"/>
  <c r="C28" i="5"/>
  <c r="C27" i="5"/>
  <c r="C26" i="5"/>
  <c r="C25" i="5"/>
  <c r="C24" i="5"/>
  <c r="C23" i="5"/>
  <c r="C22" i="5"/>
  <c r="B30" i="5"/>
  <c r="B29" i="5"/>
  <c r="B28" i="5"/>
  <c r="B26" i="5"/>
  <c r="B25" i="5"/>
  <c r="B24" i="5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4" i="2"/>
  <c r="I7" i="5"/>
  <c r="I8" i="5"/>
  <c r="I9" i="5"/>
  <c r="I10" i="5"/>
  <c r="I11" i="5"/>
  <c r="I12" i="5"/>
  <c r="I13" i="5"/>
  <c r="I14" i="5"/>
  <c r="I6" i="5"/>
  <c r="H7" i="5"/>
  <c r="H8" i="5"/>
  <c r="H9" i="5"/>
  <c r="H10" i="5"/>
  <c r="H11" i="5"/>
  <c r="H12" i="5"/>
  <c r="H13" i="5"/>
  <c r="H14" i="5"/>
  <c r="H6" i="5"/>
  <c r="G7" i="5"/>
  <c r="G8" i="5"/>
  <c r="G9" i="5"/>
  <c r="G10" i="5"/>
  <c r="G11" i="5"/>
  <c r="G12" i="5"/>
  <c r="G13" i="5"/>
  <c r="G14" i="5"/>
  <c r="G6" i="5"/>
  <c r="F14" i="5"/>
  <c r="F13" i="5"/>
  <c r="F12" i="5"/>
  <c r="F11" i="5"/>
  <c r="F10" i="5"/>
  <c r="F9" i="5"/>
  <c r="F8" i="5"/>
  <c r="F7" i="5"/>
  <c r="F6" i="5"/>
  <c r="E14" i="5"/>
  <c r="E13" i="5"/>
  <c r="E12" i="5"/>
  <c r="E11" i="5"/>
  <c r="E10" i="5"/>
  <c r="E9" i="5"/>
  <c r="E8" i="5"/>
  <c r="E7" i="5"/>
  <c r="E6" i="5"/>
  <c r="D14" i="5"/>
  <c r="D13" i="5"/>
  <c r="D12" i="5"/>
  <c r="D10" i="5"/>
  <c r="D9" i="5"/>
  <c r="C14" i="5"/>
  <c r="C13" i="5"/>
  <c r="C12" i="5"/>
  <c r="C11" i="5"/>
  <c r="C10" i="5"/>
  <c r="C9" i="5"/>
  <c r="C8" i="5"/>
  <c r="C7" i="5"/>
  <c r="B14" i="5"/>
  <c r="B13" i="5"/>
  <c r="B12" i="5"/>
  <c r="B11" i="5"/>
  <c r="B10" i="5"/>
  <c r="B9" i="5"/>
  <c r="B8" i="5"/>
  <c r="B7" i="5"/>
  <c r="C6" i="5"/>
  <c r="B6" i="5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5" i="1"/>
  <c r="M6" i="1"/>
  <c r="I6" i="1"/>
  <c r="R6" i="1"/>
  <c r="M7" i="1"/>
  <c r="I7" i="1"/>
  <c r="R7" i="1"/>
  <c r="M8" i="1"/>
  <c r="I8" i="1"/>
  <c r="R8" i="1"/>
  <c r="M9" i="1"/>
  <c r="I9" i="1"/>
  <c r="R9" i="1"/>
  <c r="M10" i="1"/>
  <c r="I10" i="1"/>
  <c r="R10" i="1"/>
  <c r="M11" i="1"/>
  <c r="I11" i="1"/>
  <c r="R11" i="1"/>
  <c r="M12" i="1"/>
  <c r="I12" i="1"/>
  <c r="R12" i="1"/>
  <c r="M13" i="1"/>
  <c r="I13" i="1"/>
  <c r="R13" i="1"/>
  <c r="M14" i="1"/>
  <c r="I14" i="1"/>
  <c r="R14" i="1"/>
  <c r="M15" i="1"/>
  <c r="I15" i="1"/>
  <c r="R15" i="1"/>
  <c r="M16" i="1"/>
  <c r="I16" i="1"/>
  <c r="R16" i="1"/>
  <c r="M17" i="1"/>
  <c r="I17" i="1"/>
  <c r="R17" i="1"/>
  <c r="M18" i="1"/>
  <c r="I18" i="1"/>
  <c r="R18" i="1"/>
  <c r="M19" i="1"/>
  <c r="I19" i="1"/>
  <c r="R19" i="1"/>
  <c r="M20" i="1"/>
  <c r="I20" i="1"/>
  <c r="R20" i="1"/>
  <c r="M21" i="1"/>
  <c r="I21" i="1"/>
  <c r="R21" i="1"/>
  <c r="M22" i="1"/>
  <c r="I22" i="1"/>
  <c r="R22" i="1"/>
  <c r="M5" i="1"/>
  <c r="I5" i="1"/>
  <c r="R5" i="1"/>
  <c r="H30" i="5"/>
  <c r="N30" i="5"/>
  <c r="M30" i="5"/>
  <c r="G30" i="5"/>
  <c r="L30" i="5"/>
  <c r="K30" i="5"/>
  <c r="E30" i="5"/>
  <c r="F30" i="5"/>
  <c r="J30" i="5"/>
  <c r="I30" i="5"/>
  <c r="H29" i="5"/>
  <c r="N29" i="5"/>
  <c r="M29" i="5"/>
  <c r="G29" i="5"/>
  <c r="L29" i="5"/>
  <c r="K29" i="5"/>
  <c r="E29" i="5"/>
  <c r="F29" i="5"/>
  <c r="J29" i="5"/>
  <c r="I29" i="5"/>
  <c r="H28" i="5"/>
  <c r="N28" i="5"/>
  <c r="M28" i="5"/>
  <c r="G28" i="5"/>
  <c r="L28" i="5"/>
  <c r="K28" i="5"/>
  <c r="E28" i="5"/>
  <c r="F28" i="5"/>
  <c r="J28" i="5"/>
  <c r="I28" i="5"/>
  <c r="D27" i="5"/>
  <c r="H27" i="5"/>
  <c r="N27" i="5"/>
  <c r="M27" i="5"/>
  <c r="G27" i="5"/>
  <c r="L27" i="5"/>
  <c r="K27" i="5"/>
  <c r="E27" i="5"/>
  <c r="F27" i="5"/>
  <c r="J27" i="5"/>
  <c r="I27" i="5"/>
  <c r="H26" i="5"/>
  <c r="N26" i="5"/>
  <c r="M26" i="5"/>
  <c r="G26" i="5"/>
  <c r="L26" i="5"/>
  <c r="K26" i="5"/>
  <c r="E26" i="5"/>
  <c r="F26" i="5"/>
  <c r="J26" i="5"/>
  <c r="I26" i="5"/>
  <c r="H25" i="5"/>
  <c r="N25" i="5"/>
  <c r="M25" i="5"/>
  <c r="G25" i="5"/>
  <c r="L25" i="5"/>
  <c r="K25" i="5"/>
  <c r="E25" i="5"/>
  <c r="F25" i="5"/>
  <c r="J25" i="5"/>
  <c r="I25" i="5"/>
  <c r="H24" i="5"/>
  <c r="N24" i="5"/>
  <c r="M24" i="5"/>
  <c r="G24" i="5"/>
  <c r="L24" i="5"/>
  <c r="K24" i="5"/>
  <c r="E24" i="5"/>
  <c r="F24" i="5"/>
  <c r="J24" i="5"/>
  <c r="I24" i="5"/>
  <c r="H23" i="5"/>
  <c r="N23" i="5"/>
  <c r="M23" i="5"/>
  <c r="G23" i="5"/>
  <c r="L23" i="5"/>
  <c r="K23" i="5"/>
  <c r="E23" i="5"/>
  <c r="F23" i="5"/>
  <c r="J23" i="5"/>
  <c r="I23" i="5"/>
  <c r="H22" i="5"/>
  <c r="N22" i="5"/>
  <c r="M22" i="5"/>
  <c r="G22" i="5"/>
  <c r="L22" i="5"/>
  <c r="K22" i="5"/>
  <c r="E22" i="5"/>
  <c r="F22" i="5"/>
  <c r="J22" i="5"/>
  <c r="I22" i="5"/>
  <c r="K7" i="4"/>
  <c r="G7" i="4"/>
  <c r="P7" i="4"/>
  <c r="D21" i="3"/>
  <c r="L7" i="2"/>
  <c r="H7" i="2"/>
  <c r="Q7" i="2"/>
  <c r="G7" i="3"/>
  <c r="H21" i="3"/>
  <c r="B7" i="3"/>
  <c r="C7" i="3"/>
  <c r="D7" i="3"/>
  <c r="L6" i="2"/>
  <c r="H6" i="2"/>
  <c r="Q6" i="2"/>
  <c r="F7" i="3"/>
  <c r="H7" i="3"/>
  <c r="I7" i="3"/>
  <c r="N21" i="3"/>
  <c r="K10" i="4"/>
  <c r="G10" i="4"/>
  <c r="P10" i="4"/>
  <c r="D22" i="3"/>
  <c r="L9" i="2"/>
  <c r="H9" i="2"/>
  <c r="Q9" i="2"/>
  <c r="G8" i="3"/>
  <c r="H22" i="3"/>
  <c r="B8" i="3"/>
  <c r="C8" i="3"/>
  <c r="D8" i="3"/>
  <c r="E8" i="3"/>
  <c r="L8" i="2"/>
  <c r="H8" i="2"/>
  <c r="Q8" i="2"/>
  <c r="F8" i="3"/>
  <c r="H8" i="3"/>
  <c r="I8" i="3"/>
  <c r="N22" i="3"/>
  <c r="K13" i="4"/>
  <c r="G13" i="4"/>
  <c r="P13" i="4"/>
  <c r="D23" i="3"/>
  <c r="L12" i="2"/>
  <c r="H12" i="2"/>
  <c r="Q12" i="2"/>
  <c r="G9" i="3"/>
  <c r="H23" i="3"/>
  <c r="B9" i="3"/>
  <c r="C9" i="3"/>
  <c r="D9" i="3"/>
  <c r="L10" i="2"/>
  <c r="H10" i="2"/>
  <c r="Q10" i="2"/>
  <c r="E9" i="3"/>
  <c r="L11" i="2"/>
  <c r="H11" i="2"/>
  <c r="Q11" i="2"/>
  <c r="F9" i="3"/>
  <c r="H9" i="3"/>
  <c r="I9" i="3"/>
  <c r="N23" i="3"/>
  <c r="K16" i="4"/>
  <c r="G16" i="4"/>
  <c r="P16" i="4"/>
  <c r="D24" i="3"/>
  <c r="L15" i="2"/>
  <c r="H15" i="2"/>
  <c r="Q15" i="2"/>
  <c r="G10" i="3"/>
  <c r="H24" i="3"/>
  <c r="B10" i="3"/>
  <c r="C10" i="3"/>
  <c r="D10" i="3"/>
  <c r="L13" i="2"/>
  <c r="H13" i="2"/>
  <c r="Q13" i="2"/>
  <c r="E10" i="3"/>
  <c r="L14" i="2"/>
  <c r="H14" i="2"/>
  <c r="Q14" i="2"/>
  <c r="F10" i="3"/>
  <c r="H10" i="3"/>
  <c r="I10" i="3"/>
  <c r="N24" i="3"/>
  <c r="K18" i="4"/>
  <c r="G18" i="4"/>
  <c r="P18" i="4"/>
  <c r="D25" i="3"/>
  <c r="L17" i="2"/>
  <c r="H17" i="2"/>
  <c r="Q17" i="2"/>
  <c r="G11" i="3"/>
  <c r="H25" i="3"/>
  <c r="B11" i="3"/>
  <c r="C11" i="3"/>
  <c r="D11" i="3"/>
  <c r="E11" i="3"/>
  <c r="L16" i="2"/>
  <c r="H16" i="2"/>
  <c r="Q16" i="2"/>
  <c r="F11" i="3"/>
  <c r="H11" i="3"/>
  <c r="I11" i="3"/>
  <c r="N25" i="3"/>
  <c r="K20" i="4"/>
  <c r="G20" i="4"/>
  <c r="P20" i="4"/>
  <c r="D26" i="3"/>
  <c r="L20" i="2"/>
  <c r="H20" i="2"/>
  <c r="Q20" i="2"/>
  <c r="G12" i="3"/>
  <c r="H26" i="3"/>
  <c r="B12" i="3"/>
  <c r="C12" i="3"/>
  <c r="D12" i="3"/>
  <c r="L18" i="2"/>
  <c r="H18" i="2"/>
  <c r="Q18" i="2"/>
  <c r="E12" i="3"/>
  <c r="L19" i="2"/>
  <c r="H19" i="2"/>
  <c r="Q19" i="2"/>
  <c r="F12" i="3"/>
  <c r="H12" i="3"/>
  <c r="I12" i="3"/>
  <c r="N26" i="3"/>
  <c r="K23" i="4"/>
  <c r="G23" i="4"/>
  <c r="P23" i="4"/>
  <c r="D27" i="3"/>
  <c r="L23" i="2"/>
  <c r="H23" i="2"/>
  <c r="Q23" i="2"/>
  <c r="G13" i="3"/>
  <c r="H27" i="3"/>
  <c r="B13" i="3"/>
  <c r="C13" i="3"/>
  <c r="D13" i="3"/>
  <c r="L21" i="2"/>
  <c r="H21" i="2"/>
  <c r="Q21" i="2"/>
  <c r="E13" i="3"/>
  <c r="L22" i="2"/>
  <c r="H22" i="2"/>
  <c r="Q22" i="2"/>
  <c r="F13" i="3"/>
  <c r="H13" i="3"/>
  <c r="I13" i="3"/>
  <c r="N27" i="3"/>
  <c r="K26" i="4"/>
  <c r="G26" i="4"/>
  <c r="P26" i="4"/>
  <c r="D28" i="3"/>
  <c r="L26" i="2"/>
  <c r="H26" i="2"/>
  <c r="Q26" i="2"/>
  <c r="G14" i="3"/>
  <c r="H28" i="3"/>
  <c r="B14" i="3"/>
  <c r="C14" i="3"/>
  <c r="D14" i="3"/>
  <c r="L24" i="2"/>
  <c r="H24" i="2"/>
  <c r="Q24" i="2"/>
  <c r="E14" i="3"/>
  <c r="L25" i="2"/>
  <c r="H25" i="2"/>
  <c r="Q25" i="2"/>
  <c r="F14" i="3"/>
  <c r="H14" i="3"/>
  <c r="I14" i="3"/>
  <c r="N28" i="3"/>
  <c r="K5" i="4"/>
  <c r="G5" i="4"/>
  <c r="P5" i="4"/>
  <c r="D20" i="3"/>
  <c r="L5" i="2"/>
  <c r="H5" i="2"/>
  <c r="Q5" i="2"/>
  <c r="G6" i="3"/>
  <c r="H20" i="3"/>
  <c r="B6" i="3"/>
  <c r="C6" i="3"/>
  <c r="D6" i="3"/>
  <c r="L4" i="2"/>
  <c r="H4" i="2"/>
  <c r="Q4" i="2"/>
  <c r="F6" i="3"/>
  <c r="H6" i="3"/>
  <c r="I6" i="3"/>
  <c r="N20" i="3"/>
  <c r="M21" i="3"/>
  <c r="M22" i="3"/>
  <c r="M23" i="3"/>
  <c r="M24" i="3"/>
  <c r="M25" i="3"/>
  <c r="M26" i="3"/>
  <c r="M27" i="3"/>
  <c r="M28" i="3"/>
  <c r="M20" i="3"/>
  <c r="K6" i="4"/>
  <c r="G6" i="4"/>
  <c r="P6" i="4"/>
  <c r="C21" i="3"/>
  <c r="G21" i="3"/>
  <c r="L21" i="3"/>
  <c r="K9" i="4"/>
  <c r="G9" i="4"/>
  <c r="P9" i="4"/>
  <c r="C22" i="3"/>
  <c r="G22" i="3"/>
  <c r="L22" i="3"/>
  <c r="K12" i="4"/>
  <c r="G12" i="4"/>
  <c r="P12" i="4"/>
  <c r="C23" i="3"/>
  <c r="G23" i="3"/>
  <c r="L23" i="3"/>
  <c r="K15" i="4"/>
  <c r="G15" i="4"/>
  <c r="P15" i="4"/>
  <c r="C24" i="3"/>
  <c r="G24" i="3"/>
  <c r="L24" i="3"/>
  <c r="C25" i="3"/>
  <c r="G25" i="3"/>
  <c r="L25" i="3"/>
  <c r="C26" i="3"/>
  <c r="G26" i="3"/>
  <c r="L26" i="3"/>
  <c r="K22" i="4"/>
  <c r="G22" i="4"/>
  <c r="P22" i="4"/>
  <c r="C27" i="3"/>
  <c r="G27" i="3"/>
  <c r="L27" i="3"/>
  <c r="K25" i="4"/>
  <c r="G25" i="4"/>
  <c r="P25" i="4"/>
  <c r="C28" i="3"/>
  <c r="G28" i="3"/>
  <c r="L28" i="3"/>
  <c r="K4" i="4"/>
  <c r="G4" i="4"/>
  <c r="P4" i="4"/>
  <c r="C20" i="3"/>
  <c r="G20" i="3"/>
  <c r="L20" i="3"/>
  <c r="K21" i="3"/>
  <c r="K22" i="3"/>
  <c r="K23" i="3"/>
  <c r="K24" i="3"/>
  <c r="K25" i="3"/>
  <c r="K26" i="3"/>
  <c r="K27" i="3"/>
  <c r="K28" i="3"/>
  <c r="K20" i="3"/>
  <c r="E21" i="3"/>
  <c r="F21" i="3"/>
  <c r="J21" i="3"/>
  <c r="E22" i="3"/>
  <c r="F22" i="3"/>
  <c r="J22" i="3"/>
  <c r="E23" i="3"/>
  <c r="F23" i="3"/>
  <c r="J23" i="3"/>
  <c r="E24" i="3"/>
  <c r="F24" i="3"/>
  <c r="J24" i="3"/>
  <c r="E25" i="3"/>
  <c r="F25" i="3"/>
  <c r="J25" i="3"/>
  <c r="E26" i="3"/>
  <c r="F26" i="3"/>
  <c r="J26" i="3"/>
  <c r="E27" i="3"/>
  <c r="F27" i="3"/>
  <c r="J27" i="3"/>
  <c r="E28" i="3"/>
  <c r="F28" i="3"/>
  <c r="J28" i="3"/>
  <c r="E20" i="3"/>
  <c r="F20" i="3"/>
  <c r="J20" i="3"/>
  <c r="I21" i="3"/>
  <c r="I22" i="3"/>
  <c r="I23" i="3"/>
  <c r="I24" i="3"/>
  <c r="I25" i="3"/>
  <c r="I26" i="3"/>
  <c r="I27" i="3"/>
  <c r="I28" i="3"/>
  <c r="I20" i="3"/>
  <c r="K24" i="4"/>
  <c r="G24" i="4"/>
  <c r="P24" i="4"/>
  <c r="B28" i="3"/>
  <c r="K21" i="4"/>
  <c r="G21" i="4"/>
  <c r="P21" i="4"/>
  <c r="B27" i="3"/>
  <c r="B26" i="3"/>
  <c r="B25" i="3"/>
  <c r="K14" i="4"/>
  <c r="G14" i="4"/>
  <c r="P14" i="4"/>
  <c r="B24" i="3"/>
  <c r="K11" i="4"/>
  <c r="G11" i="4"/>
  <c r="P11" i="4"/>
  <c r="B23" i="3"/>
  <c r="K8" i="4"/>
  <c r="G8" i="4"/>
  <c r="P8" i="4"/>
  <c r="B22" i="3"/>
  <c r="B20" i="3"/>
  <c r="N7" i="3"/>
  <c r="N8" i="3"/>
  <c r="N9" i="3"/>
  <c r="N10" i="3"/>
  <c r="N11" i="3"/>
  <c r="N12" i="3"/>
  <c r="N13" i="3"/>
  <c r="N14" i="3"/>
  <c r="N6" i="3"/>
  <c r="M7" i="3"/>
  <c r="M8" i="3"/>
  <c r="M9" i="3"/>
  <c r="M10" i="3"/>
  <c r="M11" i="3"/>
  <c r="M12" i="3"/>
  <c r="M13" i="3"/>
  <c r="M14" i="3"/>
  <c r="M6" i="3"/>
  <c r="L7" i="3"/>
  <c r="L8" i="3"/>
  <c r="L9" i="3"/>
  <c r="L10" i="3"/>
  <c r="L11" i="3"/>
  <c r="L12" i="3"/>
  <c r="L13" i="3"/>
  <c r="L14" i="3"/>
  <c r="L6" i="3"/>
  <c r="K7" i="3"/>
  <c r="K8" i="3"/>
  <c r="K9" i="3"/>
  <c r="K10" i="3"/>
  <c r="K11" i="3"/>
  <c r="K12" i="3"/>
  <c r="K13" i="3"/>
  <c r="K14" i="3"/>
  <c r="K6" i="3"/>
  <c r="J7" i="3"/>
  <c r="J8" i="3"/>
  <c r="J9" i="3"/>
  <c r="J10" i="3"/>
  <c r="J11" i="3"/>
  <c r="J12" i="3"/>
  <c r="J13" i="3"/>
  <c r="J14" i="3"/>
  <c r="J6" i="3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G17" i="4"/>
  <c r="O18" i="4"/>
  <c r="O19" i="4"/>
  <c r="G19" i="4"/>
  <c r="O20" i="4"/>
  <c r="O21" i="4"/>
  <c r="O22" i="4"/>
  <c r="O23" i="4"/>
  <c r="O24" i="4"/>
  <c r="O25" i="4"/>
  <c r="O26" i="4"/>
  <c r="O4" i="4"/>
  <c r="K17" i="4"/>
  <c r="P17" i="4"/>
  <c r="K19" i="4"/>
  <c r="P19" i="4"/>
  <c r="P5" i="2"/>
  <c r="R5" i="2"/>
  <c r="P6" i="2"/>
  <c r="R6" i="2"/>
  <c r="P7" i="2"/>
  <c r="R7" i="2"/>
  <c r="P8" i="2"/>
  <c r="R8" i="2"/>
  <c r="P9" i="2"/>
  <c r="R9" i="2"/>
  <c r="P10" i="2"/>
  <c r="R10" i="2"/>
  <c r="P11" i="2"/>
  <c r="R11" i="2"/>
  <c r="P12" i="2"/>
  <c r="R12" i="2"/>
  <c r="P13" i="2"/>
  <c r="R13" i="2"/>
  <c r="P14" i="2"/>
  <c r="R14" i="2"/>
  <c r="P15" i="2"/>
  <c r="R15" i="2"/>
  <c r="P16" i="2"/>
  <c r="R16" i="2"/>
  <c r="P17" i="2"/>
  <c r="R17" i="2"/>
  <c r="P18" i="2"/>
  <c r="R18" i="2"/>
  <c r="P19" i="2"/>
  <c r="R19" i="2"/>
  <c r="P20" i="2"/>
  <c r="R20" i="2"/>
  <c r="P21" i="2"/>
  <c r="R21" i="2"/>
  <c r="P22" i="2"/>
  <c r="R22" i="2"/>
  <c r="P23" i="2"/>
  <c r="R23" i="2"/>
  <c r="P24" i="2"/>
  <c r="R24" i="2"/>
  <c r="P25" i="2"/>
  <c r="R25" i="2"/>
  <c r="P26" i="2"/>
  <c r="R26" i="2"/>
  <c r="P4" i="2"/>
  <c r="R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4" i="4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</calcChain>
</file>

<file path=xl/sharedStrings.xml><?xml version="1.0" encoding="utf-8"?>
<sst xmlns="http://schemas.openxmlformats.org/spreadsheetml/2006/main" count="385" uniqueCount="143">
  <si>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</si>
  <si>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</si>
  <si>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</si>
  <si>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</si>
  <si>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</si>
  <si>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</si>
  <si>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</si>
  <si>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</si>
  <si>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</si>
  <si>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</si>
  <si>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</si>
  <si>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</si>
  <si>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</si>
  <si>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</si>
  <si>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</si>
  <si>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</si>
  <si>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</si>
  <si>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</si>
  <si>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</si>
  <si>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</si>
  <si>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</si>
  <si>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</si>
  <si>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</si>
  <si>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</si>
  <si>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</si>
  <si>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</si>
  <si>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</si>
  <si>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</si>
  <si>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</si>
  <si>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</si>
  <si>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</si>
  <si>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</si>
  <si>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</si>
  <si>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</si>
  <si>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</si>
  <si>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</si>
  <si>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</si>
  <si>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</si>
  <si>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</si>
  <si>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</si>
  <si>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</si>
  <si>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</si>
  <si>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Total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</si>
  <si>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</si>
  <si>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</si>
  <si>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</si>
  <si>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</si>
  <si>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</si>
  <si>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</si>
  <si>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</si>
  <si>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</si>
  <si>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</si>
  <si>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</si>
  <si>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4_JULY_0-1</t>
  </si>
  <si>
    <t>8_JULY_0-1</t>
  </si>
  <si>
    <t>4_JULY_1-2</t>
  </si>
  <si>
    <t>8_JULY_1-2</t>
  </si>
  <si>
    <t>4_JULY_2-3</t>
  </si>
  <si>
    <t>8_JULY_2-3</t>
  </si>
  <si>
    <t>4_JULY_3-4</t>
  </si>
  <si>
    <t>8_JULY_3-4</t>
  </si>
  <si>
    <t>4_JULY_4-5</t>
  </si>
  <si>
    <t>8_JULY_4-5</t>
  </si>
  <si>
    <t>4_JULY_5-6</t>
  </si>
  <si>
    <t>8_JULY_5-6</t>
  </si>
  <si>
    <t>4_JULY_6-7</t>
  </si>
  <si>
    <t>8_JULY_6-7</t>
  </si>
  <si>
    <t>4_JULY_7-8</t>
  </si>
  <si>
    <t>8_JULY_7-8</t>
  </si>
  <si>
    <t>4_JULY_8-9</t>
  </si>
  <si>
    <t>8_JULY_8-9</t>
  </si>
  <si>
    <t>FP5205_01</t>
  </si>
  <si>
    <t>FP5205_12</t>
  </si>
  <si>
    <t>FP5205_23</t>
  </si>
  <si>
    <t>FP5205_34</t>
  </si>
  <si>
    <t>FP5205_45</t>
  </si>
  <si>
    <t>FP5205_56</t>
  </si>
  <si>
    <t>FP5205_67</t>
  </si>
  <si>
    <t>FP5205_78</t>
  </si>
  <si>
    <t>FP5205_89</t>
  </si>
  <si>
    <t>5205_01</t>
  </si>
  <si>
    <t>5205_12</t>
  </si>
  <si>
    <t>5205_23</t>
  </si>
  <si>
    <t>5205_34</t>
  </si>
  <si>
    <t>5205_45</t>
  </si>
  <si>
    <t>5205_56</t>
  </si>
  <si>
    <t>5205_67</t>
  </si>
  <si>
    <t>5205_78</t>
  </si>
  <si>
    <t>5205_89</t>
  </si>
  <si>
    <t>TOTAL (Distrubed (no pellets))</t>
  </si>
  <si>
    <t>TOTAL (Undisturbed-Pellets)</t>
  </si>
  <si>
    <t>total (90_63)</t>
  </si>
  <si>
    <t>(E undisturbed-H Disturbed)</t>
  </si>
  <si>
    <t>(C undisturbed-F Disturbed)</t>
  </si>
  <si>
    <t>(D undisturbed-G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</si>
  <si>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</si>
  <si>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</si>
  <si>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</si>
  <si>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</si>
  <si>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</si>
  <si>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</si>
  <si>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Distrubed (no pellets)</t>
  </si>
  <si>
    <t>TOTAL DRY SOLIDS (TDS)</t>
  </si>
  <si>
    <t>Perecent of Total Dry Solids</t>
  </si>
  <si>
    <t>Total Sand (63+90)</t>
  </si>
  <si>
    <t>Total (TDS)</t>
  </si>
  <si>
    <t>% Mud</t>
  </si>
  <si>
    <t>% Sand (63+90)</t>
  </si>
  <si>
    <t>Sample</t>
  </si>
  <si>
    <t>g</t>
    <phoneticPr fontId="0" type="noConversion"/>
  </si>
  <si>
    <t>Undisturbed (Pellets)</t>
  </si>
  <si>
    <t>Sample</t>
    <phoneticPr fontId="0" type="noConversion"/>
  </si>
  <si>
    <t>(C undisturbed-E Disturbed)</t>
  </si>
  <si>
    <t>(D undisturbed-F Disturbed)</t>
  </si>
  <si>
    <t>total (63+90)</t>
  </si>
  <si>
    <t xml:space="preserve">Pellets Total </t>
  </si>
  <si>
    <t>TDS (g)</t>
  </si>
  <si>
    <t>TFDS (g)</t>
  </si>
  <si>
    <t>TVDS (g)</t>
  </si>
  <si>
    <t>Total mud weight total-calgon*50</t>
  </si>
  <si>
    <t>inroganic mud weight total-calgon*50</t>
  </si>
  <si>
    <t>(mw-0.0103)*50</t>
  </si>
  <si>
    <t>TDS</t>
  </si>
  <si>
    <t>TFDS</t>
  </si>
  <si>
    <t>TVDS</t>
  </si>
  <si>
    <t>TOTAL FIXED DRY SOLIDS (TFDS)</t>
  </si>
  <si>
    <t>PERCENT OF TOTAL FIXED DRY SOLIDS</t>
  </si>
  <si>
    <t>PERCENT OF FIXED DRY SOLIDS OF  TOTAL DRY SOLIDS [Columns B-I (TFDS)/Column I (from TDS)]</t>
  </si>
  <si>
    <t>Total (TFDS)</t>
  </si>
  <si>
    <t>%Sand (63+90)</t>
  </si>
  <si>
    <t>%TFDS</t>
  </si>
  <si>
    <t>%Mud</t>
  </si>
  <si>
    <t>g</t>
    <phoneticPr fontId="0" type="noConversion"/>
  </si>
  <si>
    <t>TOTAL VOLATILE DRY SOLIDS (TVDS= TDS-TFDS)</t>
  </si>
  <si>
    <t>PERCENT OF TOTAL VOLATILE DRY  SOLIDS</t>
  </si>
  <si>
    <t>PERCENT OF TOTAL DRY SOLIDS [Columns B-H (TVDS)/Column I (from TDS)]</t>
  </si>
  <si>
    <t>Total (TVDS)</t>
  </si>
  <si>
    <t>% Sand (90+63)</t>
  </si>
  <si>
    <t>%TVDS</t>
  </si>
  <si>
    <t>%mud</t>
  </si>
  <si>
    <t>% sand (63 +90)</t>
  </si>
  <si>
    <t>g</t>
    <phoneticPr fontId="0" type="noConversion"/>
  </si>
  <si>
    <t>To small to detect so assumed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</si>
</sst>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scheme val="minor"/>
    </font>
    <font>
      <b/>
      <sz val="12"/>
      <name val="Verdana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6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165" fontId="4" fillId="0" borderId="2" xfId="0" applyNumberFormat="1" applyFont="1" applyBorder="1"/>
    <xf numFmtId="165" fontId="0" fillId="0" borderId="0" xfId="0" applyNumberFormat="1"/>
    <xf numFmtId="0" fontId="2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0" xfId="0" applyFont="1" applyBorder="1" applyAlignment="1"/>
    <xf numFmtId="0" fontId="1" fillId="0" borderId="0" xfId="0" applyFont="1" applyBorder="1"/>
    <xf numFmtId="0" fontId="3" fillId="0" borderId="2" xfId="0" applyFont="1" applyFill="1" applyBorder="1"/>
    <xf numFmtId="0" fontId="7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2" fillId="0" borderId="0" xfId="0" applyFont="1" applyBorder="1"/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164" fontId="3" fillId="0" borderId="9" xfId="1" applyNumberFormat="1" applyFont="1" applyBorder="1"/>
    <xf numFmtId="0" fontId="0" fillId="0" borderId="9" xfId="0" applyBorder="1"/>
    <xf numFmtId="0" fontId="3" fillId="0" borderId="9" xfId="1" applyFont="1" applyBorder="1"/>
    <xf numFmtId="164" fontId="4" fillId="0" borderId="9" xfId="1" applyNumberFormat="1" applyFont="1" applyBorder="1"/>
    <xf numFmtId="164" fontId="0" fillId="0" borderId="9" xfId="0" applyNumberFormat="1" applyBorder="1"/>
    <xf numFmtId="164" fontId="12" fillId="0" borderId="0" xfId="0" applyNumberFormat="1" applyFont="1"/>
    <xf numFmtId="0" fontId="12" fillId="0" borderId="0" xfId="0" applyFont="1"/>
    <xf numFmtId="0" fontId="3" fillId="0" borderId="2" xfId="0" applyFon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1" xfId="0" applyFill="1" applyBorder="1"/>
    <xf numFmtId="0" fontId="0" fillId="2" borderId="0" xfId="0" applyFill="1"/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R140127_gsapelle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D"/>
      <sheetName val="SAND"/>
      <sheetName val="PELLETS"/>
      <sheetName val="Final-Total Dry Solids"/>
      <sheetName val="Final-Total Fixed Solids"/>
      <sheetName val="Final- Total Volatile Soilds"/>
    </sheetNames>
    <sheetDataSet>
      <sheetData sheetId="0"/>
      <sheetData sheetId="1"/>
      <sheetData sheetId="2">
        <row r="21">
          <cell r="P21">
            <v>0.40834999999999866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3"/>
  <sheetViews>
    <sheetView workbookViewId="0">
      <selection activeCell="S6" sqref="S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0.6640625" customWidth="1"/>
    <col min="5" max="5" width="9.1640625" hidden="1" customWidth="1"/>
    <col min="6" max="6" width="9.1640625" style="17" hidden="1" customWidth="1"/>
    <col min="7" max="8" width="9.1640625" hidden="1" customWidth="1"/>
    <col min="9" max="9" width="9.1640625" style="18" hidden="1" customWidth="1"/>
    <col min="10" max="12" width="9.1640625" hidden="1" customWidth="1"/>
    <col min="13" max="13" width="9.1640625" style="18" hidden="1" customWidth="1"/>
    <col min="14" max="15" width="11.83203125" hidden="1" customWidth="1"/>
    <col min="16" max="16" width="9.1640625" hidden="1" customWidth="1"/>
    <col min="17" max="17" width="9.1640625" style="18" hidden="1" customWidth="1"/>
    <col min="18" max="18" width="40" style="59" bestFit="1" customWidth="1"/>
    <col min="19" max="19" width="48.5" style="59" bestFit="1" customWidth="1"/>
    <col min="20" max="20" width="35.6640625" style="59" bestFit="1" customWidth="1"/>
  </cols>
  <sheetData>
    <row r="1" spans="1:40">
      <c r="A1" s="1"/>
      <c r="B1" s="1"/>
      <c r="C1" s="1"/>
      <c r="D1" s="2"/>
      <c r="E1" s="1"/>
      <c r="F1" s="8"/>
      <c r="G1" s="1"/>
      <c r="H1" s="1"/>
      <c r="I1" s="12"/>
      <c r="J1" s="70" t="s">
        <v>0</v>
      </c>
      <c r="K1" s="68"/>
      <c r="L1" s="68"/>
      <c r="M1" s="69"/>
      <c r="N1" s="68" t="s">
        <v>1</v>
      </c>
      <c r="O1" s="68"/>
      <c r="P1" s="68"/>
      <c r="Q1" s="69"/>
      <c r="R1" s="58" t="s">
        <v>116</v>
      </c>
      <c r="S1" s="58" t="s">
        <v>117</v>
      </c>
      <c r="T1" s="58" t="s">
        <v>118</v>
      </c>
    </row>
    <row r="2" spans="1:40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71" t="s">
        <v>7</v>
      </c>
      <c r="G2" s="72"/>
      <c r="H2" s="72"/>
      <c r="I2" s="72"/>
      <c r="J2" s="73" t="s">
        <v>8</v>
      </c>
      <c r="K2" s="66"/>
      <c r="L2" s="66"/>
      <c r="M2" s="67"/>
      <c r="N2" s="66" t="s">
        <v>8</v>
      </c>
      <c r="O2" s="66"/>
      <c r="P2" s="66"/>
      <c r="Q2" s="67"/>
      <c r="R2" s="58" t="s">
        <v>119</v>
      </c>
      <c r="S2" s="58" t="s">
        <v>120</v>
      </c>
    </row>
    <row r="3" spans="1:40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58" t="s">
        <v>121</v>
      </c>
      <c r="S3" s="58" t="s">
        <v>121</v>
      </c>
    </row>
    <row r="4" spans="1:40">
      <c r="A4" s="13"/>
      <c r="B4" s="13"/>
      <c r="C4" s="13"/>
      <c r="D4" s="13"/>
      <c r="E4" s="13"/>
      <c r="F4" s="14" t="s">
        <v>15</v>
      </c>
      <c r="G4" s="15" t="s">
        <v>15</v>
      </c>
      <c r="H4" s="15"/>
      <c r="I4" s="16" t="s">
        <v>15</v>
      </c>
      <c r="J4" s="15" t="s">
        <v>15</v>
      </c>
      <c r="K4" s="15" t="s">
        <v>15</v>
      </c>
      <c r="L4" s="15" t="s">
        <v>15</v>
      </c>
      <c r="M4" s="16" t="s">
        <v>15</v>
      </c>
      <c r="N4" s="15" t="s">
        <v>15</v>
      </c>
      <c r="O4" s="15" t="s">
        <v>15</v>
      </c>
      <c r="P4" s="15" t="s">
        <v>15</v>
      </c>
      <c r="Q4" s="16" t="s">
        <v>15</v>
      </c>
      <c r="R4" s="60"/>
      <c r="S4" s="61"/>
      <c r="T4" s="60"/>
    </row>
    <row r="5" spans="1:40">
      <c r="A5">
        <v>1</v>
      </c>
      <c r="B5">
        <v>5205</v>
      </c>
      <c r="C5">
        <v>4</v>
      </c>
      <c r="D5" t="s">
        <v>53</v>
      </c>
      <c r="E5">
        <v>20</v>
      </c>
      <c r="F5" s="27">
        <v>0.97599999999999998</v>
      </c>
      <c r="G5" s="28">
        <v>0.97599999999999998</v>
      </c>
      <c r="H5" s="28">
        <f>F5-G5</f>
        <v>0</v>
      </c>
      <c r="I5" s="35">
        <f>(F5+G5)/2</f>
        <v>0.97599999999999998</v>
      </c>
      <c r="J5" s="28">
        <v>1.0345</v>
      </c>
      <c r="K5" s="28">
        <v>1.0347</v>
      </c>
      <c r="L5" s="28">
        <f>K5-J5</f>
        <v>1.9999999999997797E-4</v>
      </c>
      <c r="M5" s="35">
        <f>(J5+K5)/2</f>
        <v>1.0346</v>
      </c>
      <c r="N5" s="28">
        <v>1.0302</v>
      </c>
      <c r="O5" s="28">
        <v>1.0305</v>
      </c>
      <c r="P5" s="28">
        <f>N5-O5</f>
        <v>-2.9999999999996696E-4</v>
      </c>
      <c r="Q5" s="35">
        <f>(N5+O5)/2</f>
        <v>1.0303499999999999</v>
      </c>
      <c r="R5" s="62">
        <f>((M5-I5)-0.0103)*50</f>
        <v>2.4149999999999991</v>
      </c>
      <c r="S5" s="62">
        <f>((Q5-I5)-0.0103)*50</f>
        <v>2.2024999999999948</v>
      </c>
      <c r="T5" s="62">
        <f>R5-S5</f>
        <v>0.21250000000000435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>
      <c r="B6">
        <v>5205</v>
      </c>
      <c r="C6">
        <v>8</v>
      </c>
      <c r="D6" t="s">
        <v>54</v>
      </c>
      <c r="E6">
        <v>20</v>
      </c>
      <c r="F6" s="27">
        <v>1.0331999999999999</v>
      </c>
      <c r="G6" s="28">
        <v>1.0328999999999999</v>
      </c>
      <c r="H6" s="28">
        <f t="shared" ref="H6:H22" si="0">F6-G6</f>
        <v>2.9999999999996696E-4</v>
      </c>
      <c r="I6" s="35">
        <f t="shared" ref="I6:I22" si="1">(F6+G6)/2</f>
        <v>1.0330499999999998</v>
      </c>
      <c r="J6" s="28">
        <v>1.0702</v>
      </c>
      <c r="K6" s="28">
        <v>1.0702</v>
      </c>
      <c r="L6" s="28">
        <f t="shared" ref="L6:L22" si="2">K6-J6</f>
        <v>0</v>
      </c>
      <c r="M6" s="35">
        <f t="shared" ref="M6:M22" si="3">(J6+K6)/2</f>
        <v>1.0702</v>
      </c>
      <c r="N6" s="28">
        <v>1.0667</v>
      </c>
      <c r="O6" s="28">
        <v>1.0668</v>
      </c>
      <c r="P6" s="28">
        <f t="shared" ref="P6:P22" si="4">N6-O6</f>
        <v>-9.9999999999988987E-5</v>
      </c>
      <c r="Q6" s="35">
        <f t="shared" ref="Q6:Q22" si="5">(N6+O6)/2</f>
        <v>1.0667499999999999</v>
      </c>
      <c r="R6" s="62">
        <f t="shared" ref="R6:R22" si="6">((M6-I6)-0.0103)*50</f>
        <v>1.342500000000012</v>
      </c>
      <c r="S6" s="62">
        <f t="shared" ref="S6:S22" si="7">((Q6-I6)-0.0103)*50</f>
        <v>1.1700000000000033</v>
      </c>
      <c r="T6" s="62">
        <f t="shared" ref="T6:T22" si="8">R6-S6</f>
        <v>0.17250000000000876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>
      <c r="A7">
        <v>2</v>
      </c>
      <c r="B7">
        <v>5205</v>
      </c>
      <c r="C7">
        <v>4</v>
      </c>
      <c r="D7" t="s">
        <v>55</v>
      </c>
      <c r="E7">
        <v>20</v>
      </c>
      <c r="F7" s="27">
        <v>1.0098</v>
      </c>
      <c r="G7" s="28">
        <v>1.0099</v>
      </c>
      <c r="H7" s="28">
        <f t="shared" si="0"/>
        <v>-9.9999999999988987E-5</v>
      </c>
      <c r="I7" s="35">
        <f t="shared" si="1"/>
        <v>1.0098500000000001</v>
      </c>
      <c r="J7" s="28">
        <v>1.0722</v>
      </c>
      <c r="K7" s="28">
        <v>1.0723</v>
      </c>
      <c r="L7" s="28">
        <f t="shared" si="2"/>
        <v>9.9999999999988987E-5</v>
      </c>
      <c r="M7" s="35">
        <f t="shared" si="3"/>
        <v>1.0722499999999999</v>
      </c>
      <c r="N7" s="28">
        <v>1.0680000000000001</v>
      </c>
      <c r="O7" s="28">
        <v>1.0683</v>
      </c>
      <c r="P7" s="28">
        <f t="shared" si="4"/>
        <v>-2.9999999999996696E-4</v>
      </c>
      <c r="Q7" s="35">
        <f t="shared" si="5"/>
        <v>1.0681500000000002</v>
      </c>
      <c r="R7" s="62">
        <f t="shared" si="6"/>
        <v>2.6049999999999893</v>
      </c>
      <c r="S7" s="62">
        <f t="shared" si="7"/>
        <v>2.4000000000000008</v>
      </c>
      <c r="T7" s="62">
        <f t="shared" si="8"/>
        <v>0.20499999999998852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>
      <c r="B8">
        <v>5205</v>
      </c>
      <c r="C8">
        <v>8</v>
      </c>
      <c r="D8" t="s">
        <v>56</v>
      </c>
      <c r="E8">
        <v>20</v>
      </c>
      <c r="F8" s="27">
        <v>1.0198</v>
      </c>
      <c r="G8" s="28">
        <v>1.0201</v>
      </c>
      <c r="H8" s="28">
        <f t="shared" si="0"/>
        <v>-2.9999999999996696E-4</v>
      </c>
      <c r="I8" s="35">
        <f t="shared" si="1"/>
        <v>1.0199500000000001</v>
      </c>
      <c r="J8" s="28">
        <v>1.0620000000000001</v>
      </c>
      <c r="K8" s="28">
        <v>1.0620000000000001</v>
      </c>
      <c r="L8" s="28">
        <f t="shared" si="2"/>
        <v>0</v>
      </c>
      <c r="M8" s="35">
        <f t="shared" si="3"/>
        <v>1.0620000000000001</v>
      </c>
      <c r="N8" s="28">
        <v>1.0573999999999999</v>
      </c>
      <c r="O8" s="28">
        <v>1.0576000000000001</v>
      </c>
      <c r="P8" s="28">
        <f t="shared" si="4"/>
        <v>-2.0000000000020002E-4</v>
      </c>
      <c r="Q8" s="35">
        <f t="shared" si="5"/>
        <v>1.0575000000000001</v>
      </c>
      <c r="R8" s="62">
        <f t="shared" si="6"/>
        <v>1.5874999999999959</v>
      </c>
      <c r="S8" s="62">
        <f t="shared" si="7"/>
        <v>1.3624999999999987</v>
      </c>
      <c r="T8" s="62">
        <f t="shared" si="8"/>
        <v>0.2249999999999972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>
      <c r="A9">
        <v>3</v>
      </c>
      <c r="B9">
        <v>5205</v>
      </c>
      <c r="C9">
        <v>4</v>
      </c>
      <c r="D9" t="s">
        <v>57</v>
      </c>
      <c r="E9">
        <v>20</v>
      </c>
      <c r="F9" s="27">
        <v>1.0166999999999999</v>
      </c>
      <c r="G9" s="28">
        <v>1.0165999999999999</v>
      </c>
      <c r="H9" s="28">
        <f t="shared" si="0"/>
        <v>9.9999999999988987E-5</v>
      </c>
      <c r="I9" s="35">
        <f t="shared" si="1"/>
        <v>1.0166499999999998</v>
      </c>
      <c r="J9" s="28">
        <v>1.0882000000000001</v>
      </c>
      <c r="K9" s="28">
        <v>1.0883</v>
      </c>
      <c r="L9" s="28">
        <f t="shared" si="2"/>
        <v>9.9999999999988987E-5</v>
      </c>
      <c r="M9" s="35">
        <f t="shared" si="3"/>
        <v>1.0882499999999999</v>
      </c>
      <c r="N9" s="28">
        <v>1.0833999999999999</v>
      </c>
      <c r="O9" s="28">
        <v>1.0835999999999999</v>
      </c>
      <c r="P9" s="28">
        <f t="shared" si="4"/>
        <v>-1.9999999999997797E-4</v>
      </c>
      <c r="Q9" s="35">
        <f t="shared" si="5"/>
        <v>1.0834999999999999</v>
      </c>
      <c r="R9" s="62">
        <f t="shared" si="6"/>
        <v>3.0650000000000053</v>
      </c>
      <c r="S9" s="62">
        <f t="shared" si="7"/>
        <v>2.8275000000000037</v>
      </c>
      <c r="T9" s="62">
        <f t="shared" si="8"/>
        <v>0.2375000000000016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>
      <c r="B10">
        <v>5205</v>
      </c>
      <c r="C10">
        <v>8</v>
      </c>
      <c r="D10" t="s">
        <v>58</v>
      </c>
      <c r="E10">
        <v>20</v>
      </c>
      <c r="F10" s="27">
        <v>1.0334000000000001</v>
      </c>
      <c r="G10" s="28">
        <v>1.0336000000000001</v>
      </c>
      <c r="H10" s="28">
        <f t="shared" si="0"/>
        <v>-1.9999999999997797E-4</v>
      </c>
      <c r="I10" s="35">
        <f t="shared" si="1"/>
        <v>1.0335000000000001</v>
      </c>
      <c r="J10" s="28">
        <v>1.0760000000000001</v>
      </c>
      <c r="K10" s="28">
        <v>1.0760000000000001</v>
      </c>
      <c r="L10" s="28">
        <f t="shared" si="2"/>
        <v>0</v>
      </c>
      <c r="M10" s="35">
        <f t="shared" si="3"/>
        <v>1.0760000000000001</v>
      </c>
      <c r="N10" s="28">
        <v>1.0712999999999999</v>
      </c>
      <c r="O10" s="28">
        <v>1.0713999999999999</v>
      </c>
      <c r="P10" s="28">
        <f t="shared" si="4"/>
        <v>-9.9999999999988987E-5</v>
      </c>
      <c r="Q10" s="35">
        <f t="shared" si="5"/>
        <v>1.0713499999999998</v>
      </c>
      <c r="R10" s="62">
        <f t="shared" si="6"/>
        <v>1.609999999999999</v>
      </c>
      <c r="S10" s="62">
        <f t="shared" si="7"/>
        <v>1.377499999999986</v>
      </c>
      <c r="T10" s="62">
        <f t="shared" si="8"/>
        <v>0.23250000000001303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>
      <c r="A11">
        <v>4</v>
      </c>
      <c r="B11">
        <v>5205</v>
      </c>
      <c r="C11">
        <v>4</v>
      </c>
      <c r="D11" t="s">
        <v>59</v>
      </c>
      <c r="E11">
        <v>20</v>
      </c>
      <c r="F11" s="27">
        <v>0.97040000000000004</v>
      </c>
      <c r="G11" s="28">
        <v>0.97030000000000005</v>
      </c>
      <c r="H11" s="28">
        <f t="shared" si="0"/>
        <v>9.9999999999988987E-5</v>
      </c>
      <c r="I11" s="35">
        <f t="shared" si="1"/>
        <v>0.97035000000000005</v>
      </c>
      <c r="J11" s="28">
        <v>1.0323</v>
      </c>
      <c r="K11" s="28">
        <v>1.0325</v>
      </c>
      <c r="L11" s="28">
        <f t="shared" si="2"/>
        <v>1.9999999999997797E-4</v>
      </c>
      <c r="M11" s="35">
        <f t="shared" si="3"/>
        <v>1.0324</v>
      </c>
      <c r="N11" s="28">
        <v>1.0286999999999999</v>
      </c>
      <c r="O11" s="28">
        <v>1.0288999999999999</v>
      </c>
      <c r="P11" s="28">
        <f t="shared" si="4"/>
        <v>-1.9999999999997797E-4</v>
      </c>
      <c r="Q11" s="35">
        <f t="shared" si="5"/>
        <v>1.0287999999999999</v>
      </c>
      <c r="R11" s="62">
        <f t="shared" si="6"/>
        <v>2.5874999999999968</v>
      </c>
      <c r="S11" s="62">
        <f t="shared" si="7"/>
        <v>2.4074999999999944</v>
      </c>
      <c r="T11" s="62">
        <f t="shared" si="8"/>
        <v>0.18000000000000238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>
      <c r="B12">
        <v>5205</v>
      </c>
      <c r="C12">
        <v>8</v>
      </c>
      <c r="D12" t="s">
        <v>60</v>
      </c>
      <c r="E12">
        <v>20</v>
      </c>
      <c r="F12" s="27">
        <v>1.0062</v>
      </c>
      <c r="G12" s="28">
        <v>1.0066999999999999</v>
      </c>
      <c r="H12" s="28">
        <f t="shared" si="0"/>
        <v>-4.9999999999994493E-4</v>
      </c>
      <c r="I12" s="35">
        <f t="shared" si="1"/>
        <v>1.0064500000000001</v>
      </c>
      <c r="J12" s="28">
        <v>1.0503</v>
      </c>
      <c r="K12" s="28">
        <v>1.0505</v>
      </c>
      <c r="L12" s="28">
        <f t="shared" si="2"/>
        <v>1.9999999999997797E-4</v>
      </c>
      <c r="M12" s="35">
        <f t="shared" si="3"/>
        <v>1.0504</v>
      </c>
      <c r="N12" s="28">
        <v>1.0456000000000001</v>
      </c>
      <c r="O12" s="28">
        <v>1.0458000000000001</v>
      </c>
      <c r="P12" s="28">
        <f t="shared" si="4"/>
        <v>-1.9999999999997797E-4</v>
      </c>
      <c r="Q12" s="35">
        <f t="shared" si="5"/>
        <v>1.0457000000000001</v>
      </c>
      <c r="R12" s="62">
        <f t="shared" si="6"/>
        <v>1.6824999999999966</v>
      </c>
      <c r="S12" s="62">
        <f t="shared" si="7"/>
        <v>1.4475000000000005</v>
      </c>
      <c r="T12" s="62">
        <f t="shared" si="8"/>
        <v>0.2349999999999961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>
      <c r="A13">
        <v>5</v>
      </c>
      <c r="B13">
        <v>5205</v>
      </c>
      <c r="C13">
        <v>4</v>
      </c>
      <c r="D13" t="s">
        <v>61</v>
      </c>
      <c r="E13">
        <v>20</v>
      </c>
      <c r="F13" s="27">
        <v>1.0047999999999999</v>
      </c>
      <c r="G13" s="28">
        <v>1.0048999999999999</v>
      </c>
      <c r="H13" s="28">
        <f t="shared" si="0"/>
        <v>-9.9999999999988987E-5</v>
      </c>
      <c r="I13" s="35">
        <f t="shared" si="1"/>
        <v>1.0048499999999998</v>
      </c>
      <c r="J13" s="28">
        <v>1.0788</v>
      </c>
      <c r="K13" s="28">
        <v>1.0788</v>
      </c>
      <c r="L13" s="28">
        <f t="shared" si="2"/>
        <v>0</v>
      </c>
      <c r="M13" s="35">
        <f t="shared" si="3"/>
        <v>1.0788</v>
      </c>
      <c r="N13" s="28">
        <v>1.0732999999999999</v>
      </c>
      <c r="O13" s="28">
        <v>1.0734999999999999</v>
      </c>
      <c r="P13" s="28">
        <f t="shared" si="4"/>
        <v>-1.9999999999997797E-4</v>
      </c>
      <c r="Q13" s="35">
        <f t="shared" si="5"/>
        <v>1.0733999999999999</v>
      </c>
      <c r="R13" s="62">
        <f t="shared" si="6"/>
        <v>3.182500000000009</v>
      </c>
      <c r="S13" s="62">
        <f t="shared" si="7"/>
        <v>2.9125000000000054</v>
      </c>
      <c r="T13" s="62">
        <f t="shared" si="8"/>
        <v>0.27000000000000357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>
      <c r="B14">
        <v>5205</v>
      </c>
      <c r="C14">
        <v>8</v>
      </c>
      <c r="D14" t="s">
        <v>62</v>
      </c>
      <c r="E14">
        <v>20</v>
      </c>
      <c r="F14" s="27">
        <v>0.96730000000000005</v>
      </c>
      <c r="G14" s="28">
        <v>0.9677</v>
      </c>
      <c r="H14" s="28">
        <f t="shared" si="0"/>
        <v>-3.9999999999995595E-4</v>
      </c>
      <c r="I14" s="35">
        <f t="shared" si="1"/>
        <v>0.96750000000000003</v>
      </c>
      <c r="J14" s="28">
        <v>1.0141</v>
      </c>
      <c r="K14" s="28">
        <v>1.0142</v>
      </c>
      <c r="L14" s="28">
        <f t="shared" si="2"/>
        <v>9.9999999999988987E-5</v>
      </c>
      <c r="M14" s="35">
        <f t="shared" si="3"/>
        <v>1.0141499999999999</v>
      </c>
      <c r="N14" s="28">
        <v>1.0088999999999999</v>
      </c>
      <c r="O14" s="30">
        <v>1.0091000000000001</v>
      </c>
      <c r="P14" s="28">
        <f t="shared" si="4"/>
        <v>-2.0000000000020002E-4</v>
      </c>
      <c r="Q14" s="35">
        <f t="shared" si="5"/>
        <v>1.0089999999999999</v>
      </c>
      <c r="R14" s="62">
        <f t="shared" si="6"/>
        <v>1.8174999999999928</v>
      </c>
      <c r="S14" s="62">
        <f t="shared" si="7"/>
        <v>1.5599999999999936</v>
      </c>
      <c r="T14" s="62">
        <f t="shared" si="8"/>
        <v>0.25749999999999917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>
      <c r="A15">
        <v>6</v>
      </c>
      <c r="B15">
        <v>5205</v>
      </c>
      <c r="C15">
        <v>4</v>
      </c>
      <c r="D15" t="s">
        <v>63</v>
      </c>
      <c r="E15">
        <v>20</v>
      </c>
      <c r="F15" s="27">
        <v>0.99429999999999996</v>
      </c>
      <c r="G15" s="28">
        <v>0.99409999999999998</v>
      </c>
      <c r="H15" s="28">
        <f t="shared" si="0"/>
        <v>1.9999999999997797E-4</v>
      </c>
      <c r="I15" s="35">
        <f t="shared" si="1"/>
        <v>0.99419999999999997</v>
      </c>
      <c r="J15" s="28">
        <v>1.0660000000000001</v>
      </c>
      <c r="K15" s="28">
        <v>1.0663</v>
      </c>
      <c r="L15" s="28">
        <f t="shared" si="2"/>
        <v>2.9999999999996696E-4</v>
      </c>
      <c r="M15" s="35">
        <f t="shared" si="3"/>
        <v>1.0661499999999999</v>
      </c>
      <c r="N15" s="28">
        <v>1.0604</v>
      </c>
      <c r="O15" s="28">
        <v>1.0606</v>
      </c>
      <c r="P15" s="28">
        <f t="shared" si="4"/>
        <v>-1.9999999999997797E-4</v>
      </c>
      <c r="Q15" s="35">
        <f t="shared" si="5"/>
        <v>1.0605</v>
      </c>
      <c r="R15" s="62">
        <f t="shared" si="6"/>
        <v>3.0824999999999978</v>
      </c>
      <c r="S15" s="62">
        <f t="shared" si="7"/>
        <v>2.8000000000000012</v>
      </c>
      <c r="T15" s="62">
        <f t="shared" si="8"/>
        <v>0.28249999999999664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>
      <c r="B16">
        <v>5205</v>
      </c>
      <c r="C16">
        <v>8</v>
      </c>
      <c r="D16" t="s">
        <v>64</v>
      </c>
      <c r="E16">
        <v>20</v>
      </c>
      <c r="F16" s="27">
        <v>1.0081</v>
      </c>
      <c r="G16" s="28">
        <v>1.0081</v>
      </c>
      <c r="H16" s="28">
        <f t="shared" si="0"/>
        <v>0</v>
      </c>
      <c r="I16" s="35">
        <f t="shared" si="1"/>
        <v>1.0081</v>
      </c>
      <c r="J16" s="28">
        <v>1.0570999999999999</v>
      </c>
      <c r="K16" s="28">
        <v>1.0573999999999999</v>
      </c>
      <c r="L16" s="28">
        <f t="shared" si="2"/>
        <v>2.9999999999996696E-4</v>
      </c>
      <c r="M16" s="35">
        <f t="shared" si="3"/>
        <v>1.0572499999999998</v>
      </c>
      <c r="N16" s="28">
        <v>1.0516000000000001</v>
      </c>
      <c r="O16" s="28">
        <v>1.0516000000000001</v>
      </c>
      <c r="P16" s="28">
        <f t="shared" si="4"/>
        <v>0</v>
      </c>
      <c r="Q16" s="35">
        <f t="shared" si="5"/>
        <v>1.0516000000000001</v>
      </c>
      <c r="R16" s="62">
        <f t="shared" si="6"/>
        <v>1.9424999999999901</v>
      </c>
      <c r="S16" s="62">
        <f t="shared" si="7"/>
        <v>1.6600000000000046</v>
      </c>
      <c r="T16" s="62">
        <f t="shared" si="8"/>
        <v>0.28249999999998554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>
      <c r="A17">
        <v>7</v>
      </c>
      <c r="B17">
        <v>5205</v>
      </c>
      <c r="C17">
        <v>4</v>
      </c>
      <c r="D17" t="s">
        <v>65</v>
      </c>
      <c r="E17">
        <v>20</v>
      </c>
      <c r="F17" s="27">
        <v>1.0113000000000001</v>
      </c>
      <c r="G17" s="28">
        <v>1.0113000000000001</v>
      </c>
      <c r="H17" s="28">
        <f t="shared" si="0"/>
        <v>0</v>
      </c>
      <c r="I17" s="35">
        <f t="shared" si="1"/>
        <v>1.0113000000000001</v>
      </c>
      <c r="J17" s="28">
        <v>1.0891999999999999</v>
      </c>
      <c r="K17" s="28">
        <v>1.0892999999999999</v>
      </c>
      <c r="L17" s="28">
        <f t="shared" si="2"/>
        <v>9.9999999999988987E-5</v>
      </c>
      <c r="M17" s="35">
        <f t="shared" si="3"/>
        <v>1.0892499999999998</v>
      </c>
      <c r="N17" s="28">
        <v>1.0839000000000001</v>
      </c>
      <c r="O17" s="28">
        <v>1.0842000000000001</v>
      </c>
      <c r="P17" s="28">
        <f t="shared" si="4"/>
        <v>-2.9999999999996696E-4</v>
      </c>
      <c r="Q17" s="35">
        <f t="shared" si="5"/>
        <v>1.08405</v>
      </c>
      <c r="R17" s="62">
        <f t="shared" si="6"/>
        <v>3.382499999999987</v>
      </c>
      <c r="S17" s="62">
        <f t="shared" si="7"/>
        <v>3.1224999999999934</v>
      </c>
      <c r="T17" s="62">
        <f t="shared" si="8"/>
        <v>0.25999999999999357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>
      <c r="B18">
        <v>5205</v>
      </c>
      <c r="C18">
        <v>8</v>
      </c>
      <c r="D18" t="s">
        <v>66</v>
      </c>
      <c r="E18">
        <v>20</v>
      </c>
      <c r="F18" s="27">
        <v>1.0126999999999999</v>
      </c>
      <c r="G18" s="28">
        <v>1.0125</v>
      </c>
      <c r="H18" s="28">
        <f t="shared" si="0"/>
        <v>1.9999999999997797E-4</v>
      </c>
      <c r="I18" s="35">
        <f t="shared" si="1"/>
        <v>1.0125999999999999</v>
      </c>
      <c r="J18" s="28">
        <v>1.0616000000000001</v>
      </c>
      <c r="K18" s="28">
        <v>1.0621</v>
      </c>
      <c r="L18" s="28">
        <f t="shared" si="2"/>
        <v>4.9999999999994493E-4</v>
      </c>
      <c r="M18" s="35">
        <f t="shared" si="3"/>
        <v>1.0618500000000002</v>
      </c>
      <c r="N18" s="28">
        <v>1.0567</v>
      </c>
      <c r="O18" s="28">
        <v>1.0567</v>
      </c>
      <c r="P18" s="28">
        <f t="shared" si="4"/>
        <v>0</v>
      </c>
      <c r="Q18" s="35">
        <f t="shared" si="5"/>
        <v>1.0567</v>
      </c>
      <c r="R18" s="62">
        <f t="shared" si="6"/>
        <v>1.9475000000000118</v>
      </c>
      <c r="S18" s="62">
        <f t="shared" si="7"/>
        <v>1.6900000000000013</v>
      </c>
      <c r="T18" s="62">
        <f t="shared" si="8"/>
        <v>0.2575000000000105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>
      <c r="A19">
        <v>8</v>
      </c>
      <c r="B19">
        <v>5205</v>
      </c>
      <c r="C19">
        <v>4</v>
      </c>
      <c r="D19" t="s">
        <v>67</v>
      </c>
      <c r="E19">
        <v>20</v>
      </c>
      <c r="F19" s="27">
        <v>0.99239999999999995</v>
      </c>
      <c r="G19" s="28">
        <v>0.99250000000000005</v>
      </c>
      <c r="H19" s="28">
        <f t="shared" si="0"/>
        <v>-1.0000000000010001E-4</v>
      </c>
      <c r="I19" s="35">
        <f t="shared" si="1"/>
        <v>0.99245000000000005</v>
      </c>
      <c r="J19" s="28">
        <v>1.0697000000000001</v>
      </c>
      <c r="K19" s="28">
        <v>1.07</v>
      </c>
      <c r="L19" s="28">
        <f t="shared" si="2"/>
        <v>2.9999999999996696E-4</v>
      </c>
      <c r="M19" s="35">
        <f t="shared" si="3"/>
        <v>1.0698500000000002</v>
      </c>
      <c r="N19" s="28">
        <v>1.0645</v>
      </c>
      <c r="O19" s="28">
        <v>1.0647</v>
      </c>
      <c r="P19" s="28">
        <f t="shared" si="4"/>
        <v>-1.9999999999997797E-4</v>
      </c>
      <c r="Q19" s="35">
        <f t="shared" si="5"/>
        <v>1.0646</v>
      </c>
      <c r="R19" s="62">
        <f t="shared" si="6"/>
        <v>3.3550000000000066</v>
      </c>
      <c r="S19" s="62">
        <f t="shared" si="7"/>
        <v>3.0924999999999967</v>
      </c>
      <c r="T19" s="62">
        <f t="shared" si="8"/>
        <v>0.26250000000000995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>
      <c r="B20">
        <v>5205</v>
      </c>
      <c r="C20">
        <v>8</v>
      </c>
      <c r="D20" t="s">
        <v>68</v>
      </c>
      <c r="E20">
        <v>20</v>
      </c>
      <c r="F20" s="27">
        <v>0.97929999999999995</v>
      </c>
      <c r="G20" s="28">
        <v>0.97889999999999999</v>
      </c>
      <c r="H20" s="28">
        <f t="shared" si="0"/>
        <v>3.9999999999995595E-4</v>
      </c>
      <c r="I20" s="35">
        <f t="shared" si="1"/>
        <v>0.97909999999999997</v>
      </c>
      <c r="J20" s="28">
        <v>1.0285</v>
      </c>
      <c r="K20" s="28">
        <v>1.0285</v>
      </c>
      <c r="L20" s="28">
        <f t="shared" si="2"/>
        <v>0</v>
      </c>
      <c r="M20" s="35">
        <f t="shared" si="3"/>
        <v>1.0285</v>
      </c>
      <c r="N20" s="28">
        <v>1.0237000000000001</v>
      </c>
      <c r="O20" s="28">
        <v>1.024</v>
      </c>
      <c r="P20" s="28">
        <f t="shared" si="4"/>
        <v>-2.9999999999996696E-4</v>
      </c>
      <c r="Q20" s="35">
        <f t="shared" si="5"/>
        <v>1.0238499999999999</v>
      </c>
      <c r="R20" s="62">
        <f t="shared" si="6"/>
        <v>1.9549999999999998</v>
      </c>
      <c r="S20" s="62">
        <f t="shared" si="7"/>
        <v>1.7224999999999977</v>
      </c>
      <c r="T20" s="62">
        <f t="shared" si="8"/>
        <v>0.23250000000000215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>
      <c r="A21">
        <v>9</v>
      </c>
      <c r="B21">
        <v>5205</v>
      </c>
      <c r="C21">
        <v>4</v>
      </c>
      <c r="D21" t="s">
        <v>69</v>
      </c>
      <c r="E21">
        <v>20</v>
      </c>
      <c r="F21" s="27">
        <v>1.0099</v>
      </c>
      <c r="G21" s="28">
        <v>1.0101</v>
      </c>
      <c r="H21" s="28">
        <f t="shared" si="0"/>
        <v>-1.9999999999997797E-4</v>
      </c>
      <c r="I21" s="35">
        <f t="shared" si="1"/>
        <v>1.01</v>
      </c>
      <c r="J21" s="28">
        <v>1.0817000000000001</v>
      </c>
      <c r="K21" s="28">
        <v>1.0821000000000001</v>
      </c>
      <c r="L21" s="28">
        <f t="shared" si="2"/>
        <v>3.9999999999995595E-4</v>
      </c>
      <c r="M21" s="35">
        <f t="shared" si="3"/>
        <v>1.0819000000000001</v>
      </c>
      <c r="N21" s="28">
        <v>1.0765</v>
      </c>
      <c r="O21" s="28">
        <v>1.0769</v>
      </c>
      <c r="P21" s="28">
        <f t="shared" si="4"/>
        <v>-3.9999999999995595E-4</v>
      </c>
      <c r="Q21" s="35">
        <f t="shared" si="5"/>
        <v>1.0767</v>
      </c>
      <c r="R21" s="62">
        <f t="shared" si="6"/>
        <v>3.0800000000000036</v>
      </c>
      <c r="S21" s="62">
        <f t="shared" si="7"/>
        <v>2.819999999999999</v>
      </c>
      <c r="T21" s="62">
        <f t="shared" si="8"/>
        <v>0.26000000000000467</v>
      </c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>
      <c r="B22">
        <v>5205</v>
      </c>
      <c r="C22">
        <v>8</v>
      </c>
      <c r="D22" t="s">
        <v>70</v>
      </c>
      <c r="E22">
        <v>20</v>
      </c>
      <c r="F22" s="27">
        <v>0.97519999999999996</v>
      </c>
      <c r="G22" s="28">
        <v>0.97529999999999994</v>
      </c>
      <c r="H22" s="28">
        <f t="shared" si="0"/>
        <v>-9.9999999999988987E-5</v>
      </c>
      <c r="I22" s="35">
        <f t="shared" si="1"/>
        <v>0.97524999999999995</v>
      </c>
      <c r="J22" s="28">
        <v>1.026</v>
      </c>
      <c r="K22" s="28">
        <v>1.0261</v>
      </c>
      <c r="L22" s="28">
        <f t="shared" si="2"/>
        <v>9.9999999999988987E-5</v>
      </c>
      <c r="M22" s="35">
        <f t="shared" si="3"/>
        <v>1.0260500000000001</v>
      </c>
      <c r="N22" s="28">
        <v>1.0203</v>
      </c>
      <c r="O22" s="30">
        <v>1.0204</v>
      </c>
      <c r="P22" s="28">
        <f t="shared" si="4"/>
        <v>-9.9999999999988987E-5</v>
      </c>
      <c r="Q22" s="35">
        <f t="shared" si="5"/>
        <v>1.0203500000000001</v>
      </c>
      <c r="R22" s="62">
        <f t="shared" si="6"/>
        <v>2.0250000000000088</v>
      </c>
      <c r="S22" s="62">
        <f t="shared" si="7"/>
        <v>1.7400000000000069</v>
      </c>
      <c r="T22" s="62">
        <f t="shared" si="8"/>
        <v>0.28500000000000192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>
      <c r="F23" s="27"/>
      <c r="G23" s="28"/>
      <c r="H23" s="28"/>
      <c r="I23" s="29"/>
      <c r="J23" s="28"/>
      <c r="K23" s="28"/>
      <c r="L23" s="28"/>
      <c r="M23" s="29"/>
      <c r="N23" s="28"/>
      <c r="O23" s="28"/>
      <c r="P23" s="28"/>
      <c r="Q23" s="29"/>
      <c r="R23" s="62"/>
      <c r="S23" s="62"/>
      <c r="T23" s="6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>
      <c r="F24" s="27"/>
      <c r="G24" s="28"/>
      <c r="H24" s="28"/>
      <c r="I24" s="29"/>
      <c r="J24" s="28"/>
      <c r="K24" s="28"/>
      <c r="L24" s="28"/>
      <c r="M24" s="29"/>
      <c r="N24" s="28"/>
      <c r="O24" s="28"/>
      <c r="P24" s="28"/>
      <c r="Q24" s="29"/>
      <c r="R24" s="62"/>
      <c r="S24" s="62"/>
      <c r="T24" s="62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>
      <c r="F25" s="27"/>
      <c r="G25" s="28"/>
      <c r="H25" s="28"/>
      <c r="I25" s="29"/>
      <c r="J25" s="28"/>
      <c r="K25" s="28"/>
      <c r="L25" s="28"/>
      <c r="M25" s="29"/>
      <c r="N25" s="28"/>
      <c r="O25" s="28"/>
      <c r="P25" s="28"/>
      <c r="Q25" s="29"/>
      <c r="R25" s="62"/>
      <c r="S25" s="62"/>
      <c r="T25" s="62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>
      <c r="F26" s="27"/>
      <c r="G26" s="28"/>
      <c r="H26" s="28"/>
      <c r="I26" s="29"/>
      <c r="J26" s="28"/>
      <c r="K26" s="28"/>
      <c r="L26" s="28"/>
      <c r="M26" s="29"/>
      <c r="N26" s="28"/>
      <c r="O26" s="28"/>
      <c r="P26" s="28"/>
      <c r="Q26" s="29"/>
      <c r="R26" s="62"/>
      <c r="S26" s="62"/>
      <c r="T26" s="62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>
      <c r="F27" s="27"/>
      <c r="G27" s="28"/>
      <c r="H27" s="28"/>
      <c r="I27" s="29"/>
      <c r="J27" s="28"/>
      <c r="K27" s="28"/>
      <c r="L27" s="28"/>
      <c r="M27" s="29"/>
      <c r="N27" s="28"/>
      <c r="O27" s="28"/>
      <c r="P27" s="28"/>
      <c r="Q27" s="29"/>
      <c r="R27" s="62"/>
      <c r="S27" s="62"/>
      <c r="T27" s="62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>
      <c r="F28" s="27"/>
      <c r="G28" s="28"/>
      <c r="H28" s="28"/>
      <c r="I28" s="29"/>
      <c r="J28" s="28"/>
      <c r="K28" s="28"/>
      <c r="L28" s="28"/>
      <c r="M28" s="29"/>
      <c r="N28" s="28"/>
      <c r="O28" s="28"/>
      <c r="P28" s="28"/>
      <c r="Q28" s="29"/>
      <c r="R28" s="62"/>
      <c r="S28" s="62"/>
      <c r="T28" s="62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>
      <c r="F29" s="27"/>
      <c r="G29" s="28"/>
      <c r="H29" s="28"/>
      <c r="I29" s="29"/>
      <c r="J29" s="28"/>
      <c r="K29" s="28"/>
      <c r="L29" s="28"/>
      <c r="M29" s="29"/>
      <c r="N29" s="28"/>
      <c r="O29" s="28"/>
      <c r="P29" s="28"/>
      <c r="Q29" s="29"/>
      <c r="R29" s="62"/>
      <c r="S29" s="62"/>
      <c r="T29" s="62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>
      <c r="F30" s="27"/>
      <c r="G30" s="28"/>
      <c r="H30" s="28"/>
      <c r="I30" s="29"/>
      <c r="J30" s="28"/>
      <c r="K30" s="28"/>
      <c r="L30" s="28"/>
      <c r="M30" s="29"/>
      <c r="N30" s="28"/>
      <c r="O30" s="28"/>
      <c r="P30" s="28"/>
      <c r="Q30" s="29"/>
      <c r="R30" s="62"/>
      <c r="S30" s="62"/>
      <c r="T30" s="62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>
      <c r="F31" s="27"/>
      <c r="G31" s="28"/>
      <c r="H31" s="28"/>
      <c r="I31" s="29"/>
      <c r="J31" s="28"/>
      <c r="K31" s="28"/>
      <c r="L31" s="28"/>
      <c r="M31" s="29"/>
      <c r="N31" s="28"/>
      <c r="O31" s="28"/>
      <c r="P31" s="28"/>
      <c r="Q31" s="29"/>
      <c r="R31" s="62"/>
      <c r="S31" s="62"/>
      <c r="T31" s="62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>
      <c r="F32" s="27"/>
      <c r="G32" s="28"/>
      <c r="H32" s="28"/>
      <c r="I32" s="29"/>
      <c r="J32" s="28"/>
      <c r="K32" s="28"/>
      <c r="L32" s="28"/>
      <c r="M32" s="29"/>
      <c r="N32" s="28"/>
      <c r="O32" s="28"/>
      <c r="P32" s="28"/>
      <c r="Q32" s="29"/>
      <c r="R32" s="62"/>
      <c r="S32" s="62"/>
      <c r="T32" s="62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6:40">
      <c r="F33" s="27"/>
      <c r="G33" s="28"/>
      <c r="H33" s="28"/>
      <c r="I33" s="29"/>
      <c r="J33" s="28"/>
      <c r="K33" s="28"/>
      <c r="L33" s="28"/>
      <c r="M33" s="29"/>
      <c r="N33" s="28"/>
      <c r="O33" s="28"/>
      <c r="P33" s="28"/>
      <c r="Q33" s="29"/>
      <c r="R33" s="62"/>
      <c r="S33" s="62"/>
      <c r="T33" s="62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6:40">
      <c r="F34" s="27"/>
      <c r="G34" s="28"/>
      <c r="H34" s="28"/>
      <c r="I34" s="29"/>
      <c r="J34" s="28"/>
      <c r="K34" s="28"/>
      <c r="L34" s="28"/>
      <c r="M34" s="29"/>
      <c r="N34" s="28"/>
      <c r="O34" s="28"/>
      <c r="P34" s="28"/>
      <c r="Q34" s="29"/>
      <c r="R34" s="62"/>
      <c r="S34" s="62"/>
      <c r="T34" s="62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6:40">
      <c r="F35" s="27"/>
      <c r="G35" s="28"/>
      <c r="H35" s="28"/>
      <c r="I35" s="29"/>
      <c r="J35" s="28"/>
      <c r="K35" s="28"/>
      <c r="L35" s="28"/>
      <c r="M35" s="29"/>
      <c r="N35" s="28"/>
      <c r="O35" s="28"/>
      <c r="P35" s="28"/>
      <c r="Q35" s="29"/>
      <c r="R35" s="62"/>
      <c r="S35" s="62"/>
      <c r="T35" s="62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6:40">
      <c r="F36" s="27"/>
      <c r="G36" s="28"/>
      <c r="H36" s="28"/>
      <c r="I36" s="29"/>
      <c r="J36" s="28"/>
      <c r="K36" s="28"/>
      <c r="L36" s="28"/>
      <c r="M36" s="29"/>
      <c r="N36" s="28"/>
      <c r="O36" s="28"/>
      <c r="P36" s="28"/>
      <c r="Q36" s="29"/>
      <c r="R36" s="62"/>
      <c r="S36" s="62"/>
      <c r="T36" s="62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6:40">
      <c r="F37" s="27"/>
      <c r="G37" s="28"/>
      <c r="H37" s="28"/>
      <c r="I37" s="29"/>
      <c r="J37" s="28"/>
      <c r="K37" s="28"/>
      <c r="L37" s="28"/>
      <c r="M37" s="29"/>
      <c r="N37" s="28"/>
      <c r="O37" s="28"/>
      <c r="P37" s="28"/>
      <c r="Q37" s="29"/>
      <c r="R37" s="62"/>
      <c r="S37" s="62"/>
      <c r="T37" s="62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6:40">
      <c r="F38" s="27"/>
      <c r="G38" s="28"/>
      <c r="H38" s="28"/>
      <c r="I38" s="29"/>
      <c r="J38" s="28"/>
      <c r="K38" s="28"/>
      <c r="L38" s="28"/>
      <c r="M38" s="29"/>
      <c r="N38" s="28"/>
      <c r="O38" s="28"/>
      <c r="P38" s="28"/>
      <c r="Q38" s="29"/>
      <c r="R38" s="62"/>
      <c r="S38" s="62"/>
      <c r="T38" s="62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6:40">
      <c r="F39" s="27"/>
      <c r="G39" s="28"/>
      <c r="H39" s="28"/>
      <c r="I39" s="29"/>
      <c r="J39" s="28"/>
      <c r="K39" s="28"/>
      <c r="L39" s="28"/>
      <c r="M39" s="29"/>
      <c r="N39" s="28"/>
      <c r="O39" s="28"/>
      <c r="P39" s="28"/>
      <c r="Q39" s="29"/>
      <c r="R39" s="62"/>
      <c r="S39" s="62"/>
      <c r="T39" s="62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6:40">
      <c r="F40" s="27"/>
      <c r="G40" s="28"/>
      <c r="H40" s="28"/>
      <c r="I40" s="29"/>
      <c r="J40" s="28"/>
      <c r="K40" s="28"/>
      <c r="L40" s="28"/>
      <c r="M40" s="29"/>
      <c r="N40" s="28"/>
      <c r="O40" s="28"/>
      <c r="P40" s="28"/>
      <c r="Q40" s="29"/>
      <c r="R40" s="62"/>
      <c r="S40" s="62"/>
      <c r="T40" s="62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6:40">
      <c r="F41" s="27"/>
      <c r="G41" s="28"/>
      <c r="H41" s="28"/>
      <c r="I41" s="29"/>
      <c r="J41" s="28"/>
      <c r="K41" s="28"/>
      <c r="L41" s="28"/>
      <c r="M41" s="29"/>
      <c r="N41" s="28"/>
      <c r="O41" s="28"/>
      <c r="P41" s="28"/>
      <c r="Q41" s="29"/>
      <c r="R41" s="62"/>
      <c r="S41" s="62"/>
      <c r="T41" s="62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6:40">
      <c r="F42" s="27"/>
      <c r="G42" s="28"/>
      <c r="H42" s="28"/>
      <c r="I42" s="29"/>
      <c r="J42" s="28"/>
      <c r="K42" s="28"/>
      <c r="L42" s="28"/>
      <c r="M42" s="29"/>
      <c r="N42" s="28"/>
      <c r="O42" s="28"/>
      <c r="P42" s="28"/>
      <c r="Q42" s="29"/>
      <c r="R42" s="62"/>
      <c r="S42" s="62"/>
      <c r="T42" s="62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6:40">
      <c r="F43" s="27"/>
      <c r="G43" s="28"/>
      <c r="H43" s="28"/>
      <c r="I43" s="29"/>
      <c r="J43" s="28"/>
      <c r="K43" s="28"/>
      <c r="L43" s="28"/>
      <c r="M43" s="29"/>
      <c r="N43" s="28"/>
      <c r="O43" s="28"/>
      <c r="P43" s="28"/>
      <c r="Q43" s="29"/>
      <c r="R43" s="62"/>
      <c r="S43" s="62"/>
      <c r="T43" s="62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6:40">
      <c r="F44" s="27"/>
      <c r="G44" s="28"/>
      <c r="H44" s="28"/>
      <c r="I44" s="29"/>
      <c r="J44" s="28"/>
      <c r="K44" s="28"/>
      <c r="L44" s="28"/>
      <c r="M44" s="29"/>
      <c r="N44" s="28"/>
      <c r="O44" s="28"/>
      <c r="P44" s="28"/>
      <c r="Q44" s="29"/>
      <c r="R44" s="62"/>
      <c r="S44" s="62"/>
      <c r="T44" s="62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6:40">
      <c r="F45" s="27"/>
      <c r="G45" s="28"/>
      <c r="H45" s="28"/>
      <c r="I45" s="29"/>
      <c r="J45" s="28"/>
      <c r="K45" s="28"/>
      <c r="L45" s="28"/>
      <c r="M45" s="29"/>
      <c r="N45" s="28"/>
      <c r="O45" s="28"/>
      <c r="P45" s="28"/>
      <c r="Q45" s="29"/>
      <c r="R45" s="62"/>
      <c r="S45" s="62"/>
      <c r="T45" s="62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6" spans="6:40">
      <c r="F46" s="27"/>
      <c r="G46" s="28"/>
      <c r="H46" s="28"/>
      <c r="I46" s="29"/>
      <c r="J46" s="28"/>
      <c r="K46" s="28"/>
      <c r="L46" s="28"/>
      <c r="M46" s="29"/>
      <c r="N46" s="28"/>
      <c r="O46" s="28"/>
      <c r="P46" s="28"/>
      <c r="Q46" s="29"/>
      <c r="R46" s="62"/>
      <c r="S46" s="62"/>
      <c r="T46" s="62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</row>
    <row r="47" spans="6:40">
      <c r="F47" s="27"/>
      <c r="G47" s="28"/>
      <c r="H47" s="28"/>
      <c r="I47" s="29"/>
      <c r="J47" s="28"/>
      <c r="K47" s="28"/>
      <c r="L47" s="28"/>
      <c r="M47" s="29"/>
      <c r="N47" s="28"/>
      <c r="O47" s="28"/>
      <c r="P47" s="28"/>
      <c r="Q47" s="29"/>
      <c r="R47" s="62"/>
      <c r="S47" s="62"/>
      <c r="T47" s="62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6:40">
      <c r="F48" s="27"/>
      <c r="G48" s="28"/>
      <c r="H48" s="28"/>
      <c r="I48" s="29"/>
      <c r="J48" s="28"/>
      <c r="K48" s="28"/>
      <c r="L48" s="28"/>
      <c r="M48" s="29"/>
      <c r="N48" s="28"/>
      <c r="O48" s="28"/>
      <c r="P48" s="28"/>
      <c r="Q48" s="29"/>
      <c r="R48" s="62"/>
      <c r="S48" s="62"/>
      <c r="T48" s="62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</row>
    <row r="49" spans="6:40">
      <c r="F49" s="27"/>
      <c r="G49" s="28"/>
      <c r="H49" s="28"/>
      <c r="I49" s="29"/>
      <c r="J49" s="28"/>
      <c r="K49" s="28"/>
      <c r="L49" s="28"/>
      <c r="M49" s="29"/>
      <c r="N49" s="28"/>
      <c r="O49" s="28"/>
      <c r="P49" s="28"/>
      <c r="Q49" s="29"/>
      <c r="R49" s="62"/>
      <c r="S49" s="62"/>
      <c r="T49" s="62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6:40">
      <c r="F50" s="27"/>
      <c r="G50" s="28"/>
      <c r="H50" s="28"/>
      <c r="I50" s="29"/>
      <c r="J50" s="28"/>
      <c r="K50" s="28"/>
      <c r="L50" s="28"/>
      <c r="M50" s="29"/>
      <c r="N50" s="28"/>
      <c r="O50" s="28"/>
      <c r="P50" s="28"/>
      <c r="Q50" s="29"/>
      <c r="R50" s="62"/>
      <c r="S50" s="62"/>
      <c r="T50" s="62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</row>
    <row r="51" spans="6:40">
      <c r="F51" s="27"/>
      <c r="G51" s="28"/>
      <c r="H51" s="28"/>
      <c r="I51" s="29"/>
      <c r="J51" s="28"/>
      <c r="K51" s="28"/>
      <c r="L51" s="28"/>
      <c r="M51" s="29"/>
      <c r="N51" s="28"/>
      <c r="O51" s="28"/>
      <c r="P51" s="28"/>
      <c r="Q51" s="29"/>
      <c r="R51" s="62"/>
      <c r="S51" s="62"/>
      <c r="T51" s="62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6:40">
      <c r="F52" s="27"/>
      <c r="G52" s="28"/>
      <c r="H52" s="28"/>
      <c r="I52" s="29"/>
      <c r="J52" s="28"/>
      <c r="K52" s="28"/>
      <c r="L52" s="28"/>
      <c r="M52" s="29"/>
      <c r="N52" s="28"/>
      <c r="O52" s="28"/>
      <c r="P52" s="28"/>
      <c r="Q52" s="29"/>
      <c r="R52" s="62"/>
      <c r="S52" s="62"/>
      <c r="T52" s="62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6:40">
      <c r="F53" s="27"/>
      <c r="G53" s="28"/>
      <c r="H53" s="28"/>
      <c r="I53" s="29"/>
      <c r="J53" s="28"/>
      <c r="K53" s="28"/>
      <c r="L53" s="28"/>
      <c r="M53" s="29"/>
      <c r="N53" s="28"/>
      <c r="O53" s="28"/>
      <c r="P53" s="28"/>
      <c r="Q53" s="29"/>
      <c r="R53" s="62"/>
      <c r="S53" s="62"/>
      <c r="T53" s="62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</row>
    <row r="54" spans="6:40">
      <c r="F54" s="27"/>
      <c r="G54" s="28"/>
      <c r="H54" s="28"/>
      <c r="I54" s="29"/>
      <c r="J54" s="28"/>
      <c r="K54" s="28"/>
      <c r="L54" s="28"/>
      <c r="M54" s="29"/>
      <c r="N54" s="28"/>
      <c r="O54" s="28"/>
      <c r="P54" s="28"/>
      <c r="Q54" s="29"/>
      <c r="R54" s="62"/>
      <c r="S54" s="62"/>
      <c r="T54" s="62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</row>
    <row r="55" spans="6:40">
      <c r="F55" s="27"/>
      <c r="G55" s="28"/>
      <c r="H55" s="28"/>
      <c r="I55" s="29"/>
      <c r="J55" s="28"/>
      <c r="K55" s="28"/>
      <c r="L55" s="28"/>
      <c r="M55" s="29"/>
      <c r="N55" s="28"/>
      <c r="O55" s="28"/>
      <c r="P55" s="28"/>
      <c r="Q55" s="29"/>
      <c r="R55" s="62"/>
      <c r="S55" s="62"/>
      <c r="T55" s="62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</row>
    <row r="56" spans="6:40">
      <c r="F56" s="27"/>
      <c r="G56" s="28"/>
      <c r="H56" s="28"/>
      <c r="I56" s="29"/>
      <c r="J56" s="28"/>
      <c r="K56" s="28"/>
      <c r="L56" s="28"/>
      <c r="M56" s="29"/>
      <c r="N56" s="28"/>
      <c r="O56" s="28"/>
      <c r="P56" s="28"/>
      <c r="Q56" s="29"/>
      <c r="R56" s="62"/>
      <c r="S56" s="62"/>
      <c r="T56" s="62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</row>
    <row r="57" spans="6:40">
      <c r="F57" s="27"/>
      <c r="G57" s="28"/>
      <c r="H57" s="28"/>
      <c r="I57" s="29"/>
      <c r="J57" s="28"/>
      <c r="K57" s="28"/>
      <c r="L57" s="28"/>
      <c r="M57" s="29"/>
      <c r="N57" s="28"/>
      <c r="O57" s="28"/>
      <c r="P57" s="28"/>
      <c r="Q57" s="29"/>
      <c r="R57" s="62"/>
      <c r="S57" s="62"/>
      <c r="T57" s="62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</row>
    <row r="58" spans="6:40">
      <c r="F58" s="27"/>
      <c r="G58" s="28"/>
      <c r="H58" s="28"/>
      <c r="I58" s="29"/>
      <c r="J58" s="28"/>
      <c r="K58" s="28"/>
      <c r="L58" s="28"/>
      <c r="M58" s="29"/>
      <c r="N58" s="28"/>
      <c r="O58" s="28"/>
      <c r="P58" s="28"/>
      <c r="Q58" s="29"/>
      <c r="R58" s="62"/>
      <c r="S58" s="62"/>
      <c r="T58" s="62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6:40">
      <c r="F59" s="27"/>
      <c r="G59" s="28"/>
      <c r="H59" s="28"/>
      <c r="I59" s="29"/>
      <c r="J59" s="28"/>
      <c r="K59" s="28"/>
      <c r="L59" s="28"/>
      <c r="M59" s="29"/>
      <c r="N59" s="28"/>
      <c r="O59" s="28"/>
      <c r="P59" s="28"/>
      <c r="Q59" s="29"/>
      <c r="R59" s="62"/>
      <c r="S59" s="62"/>
      <c r="T59" s="62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6:40">
      <c r="F60" s="27"/>
      <c r="G60" s="28"/>
      <c r="H60" s="28"/>
      <c r="I60" s="29"/>
      <c r="J60" s="28"/>
      <c r="K60" s="28"/>
      <c r="L60" s="28"/>
      <c r="M60" s="29"/>
      <c r="N60" s="28"/>
      <c r="O60" s="28"/>
      <c r="P60" s="28"/>
      <c r="Q60" s="29"/>
      <c r="R60" s="62"/>
      <c r="S60" s="62"/>
      <c r="T60" s="62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6:40">
      <c r="F61" s="27"/>
      <c r="G61" s="28"/>
      <c r="H61" s="28"/>
      <c r="I61" s="29"/>
      <c r="J61" s="28"/>
      <c r="K61" s="28"/>
      <c r="L61" s="28"/>
      <c r="M61" s="29"/>
      <c r="N61" s="28"/>
      <c r="O61" s="28"/>
      <c r="P61" s="28"/>
      <c r="Q61" s="29"/>
      <c r="R61" s="62"/>
      <c r="S61" s="62"/>
      <c r="T61" s="62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6:40">
      <c r="F62" s="27"/>
      <c r="G62" s="28"/>
      <c r="H62" s="28"/>
      <c r="I62" s="29"/>
      <c r="J62" s="28"/>
      <c r="K62" s="28"/>
      <c r="L62" s="28"/>
      <c r="M62" s="29"/>
      <c r="N62" s="28"/>
      <c r="O62" s="28"/>
      <c r="P62" s="28"/>
      <c r="Q62" s="29"/>
      <c r="R62" s="62"/>
      <c r="S62" s="62"/>
      <c r="T62" s="62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6:40">
      <c r="F63" s="27"/>
      <c r="G63" s="28"/>
      <c r="H63" s="28"/>
      <c r="I63" s="29"/>
      <c r="J63" s="28"/>
      <c r="K63" s="28"/>
      <c r="L63" s="28"/>
      <c r="M63" s="29"/>
      <c r="N63" s="28"/>
      <c r="O63" s="28"/>
      <c r="P63" s="28"/>
      <c r="Q63" s="29"/>
      <c r="R63" s="62"/>
      <c r="S63" s="62"/>
      <c r="T63" s="62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6:40">
      <c r="F64" s="27"/>
      <c r="G64" s="28"/>
      <c r="H64" s="28"/>
      <c r="I64" s="29"/>
      <c r="J64" s="28"/>
      <c r="K64" s="28"/>
      <c r="L64" s="28"/>
      <c r="M64" s="29"/>
      <c r="N64" s="28"/>
      <c r="O64" s="28"/>
      <c r="P64" s="28"/>
      <c r="Q64" s="29"/>
      <c r="R64" s="62"/>
      <c r="S64" s="62"/>
      <c r="T64" s="62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6:40">
      <c r="F65" s="27"/>
      <c r="G65" s="28"/>
      <c r="H65" s="28"/>
      <c r="I65" s="29"/>
      <c r="J65" s="28"/>
      <c r="K65" s="28"/>
      <c r="L65" s="28"/>
      <c r="M65" s="29"/>
      <c r="N65" s="28"/>
      <c r="O65" s="28"/>
      <c r="P65" s="28"/>
      <c r="Q65" s="29"/>
      <c r="R65" s="62"/>
      <c r="S65" s="62"/>
      <c r="T65" s="62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6:40">
      <c r="F66" s="27"/>
      <c r="G66" s="28"/>
      <c r="H66" s="28"/>
      <c r="I66" s="29"/>
      <c r="J66" s="28"/>
      <c r="K66" s="28"/>
      <c r="L66" s="28"/>
      <c r="M66" s="29"/>
      <c r="N66" s="28"/>
      <c r="O66" s="28"/>
      <c r="P66" s="28"/>
      <c r="Q66" s="29"/>
      <c r="R66" s="62"/>
      <c r="S66" s="62"/>
      <c r="T66" s="62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6:40">
      <c r="F67" s="27"/>
      <c r="G67" s="28"/>
      <c r="H67" s="28"/>
      <c r="I67" s="29"/>
      <c r="J67" s="28"/>
      <c r="K67" s="28"/>
      <c r="L67" s="28"/>
      <c r="M67" s="29"/>
      <c r="N67" s="28"/>
      <c r="O67" s="28"/>
      <c r="P67" s="28"/>
      <c r="Q67" s="29"/>
      <c r="R67" s="62"/>
      <c r="S67" s="62"/>
      <c r="T67" s="62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6:40">
      <c r="F68" s="27"/>
      <c r="G68" s="28"/>
      <c r="H68" s="28"/>
      <c r="I68" s="29"/>
      <c r="J68" s="28"/>
      <c r="K68" s="28"/>
      <c r="L68" s="28"/>
      <c r="M68" s="29"/>
      <c r="N68" s="28"/>
      <c r="O68" s="28"/>
      <c r="P68" s="28"/>
      <c r="Q68" s="29"/>
      <c r="R68" s="62"/>
      <c r="S68" s="62"/>
      <c r="T68" s="62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6:40">
      <c r="F69" s="27"/>
      <c r="G69" s="28"/>
      <c r="H69" s="28"/>
      <c r="I69" s="29"/>
      <c r="J69" s="28"/>
      <c r="K69" s="28"/>
      <c r="L69" s="28"/>
      <c r="M69" s="29"/>
      <c r="N69" s="28"/>
      <c r="O69" s="28"/>
      <c r="P69" s="28"/>
      <c r="Q69" s="29"/>
      <c r="R69" s="62"/>
      <c r="S69" s="62"/>
      <c r="T69" s="62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6:40">
      <c r="F70" s="27"/>
      <c r="G70" s="28"/>
      <c r="H70" s="28"/>
      <c r="I70" s="29"/>
      <c r="J70" s="28"/>
      <c r="K70" s="28"/>
      <c r="L70" s="28"/>
      <c r="M70" s="29"/>
      <c r="N70" s="28"/>
      <c r="O70" s="28"/>
      <c r="P70" s="28"/>
      <c r="Q70" s="29"/>
      <c r="R70" s="62"/>
      <c r="S70" s="62"/>
      <c r="T70" s="62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6:40">
      <c r="F71" s="27"/>
      <c r="G71" s="28"/>
      <c r="H71" s="28"/>
      <c r="I71" s="29"/>
      <c r="J71" s="28"/>
      <c r="K71" s="28"/>
      <c r="L71" s="28"/>
      <c r="M71" s="29"/>
      <c r="N71" s="28"/>
      <c r="O71" s="28"/>
      <c r="P71" s="28"/>
      <c r="Q71" s="29"/>
      <c r="R71" s="62"/>
      <c r="S71" s="62"/>
      <c r="T71" s="62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6:40">
      <c r="F72" s="27"/>
      <c r="G72" s="28"/>
      <c r="H72" s="28"/>
      <c r="I72" s="29"/>
      <c r="J72" s="28"/>
      <c r="K72" s="28"/>
      <c r="L72" s="28"/>
      <c r="M72" s="29"/>
      <c r="N72" s="28"/>
      <c r="O72" s="28"/>
      <c r="P72" s="28"/>
      <c r="Q72" s="29"/>
      <c r="R72" s="62"/>
      <c r="S72" s="62"/>
      <c r="T72" s="62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6:40">
      <c r="F73" s="27"/>
      <c r="G73" s="28"/>
      <c r="H73" s="28"/>
      <c r="I73" s="29"/>
      <c r="J73" s="28"/>
      <c r="K73" s="28"/>
      <c r="L73" s="28"/>
      <c r="M73" s="29"/>
      <c r="N73" s="28"/>
      <c r="O73" s="28"/>
      <c r="P73" s="28"/>
      <c r="Q73" s="29"/>
      <c r="R73" s="62"/>
      <c r="S73" s="62"/>
      <c r="T73" s="62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6:40">
      <c r="F74" s="27"/>
      <c r="G74" s="28"/>
      <c r="H74" s="28"/>
      <c r="I74" s="29"/>
      <c r="J74" s="28"/>
      <c r="K74" s="28"/>
      <c r="L74" s="28"/>
      <c r="M74" s="29"/>
      <c r="N74" s="28"/>
      <c r="O74" s="28"/>
      <c r="P74" s="28"/>
      <c r="Q74" s="29"/>
      <c r="R74" s="62"/>
      <c r="S74" s="62"/>
      <c r="T74" s="62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6:40">
      <c r="F75" s="27"/>
      <c r="G75" s="28"/>
      <c r="H75" s="28"/>
      <c r="I75" s="29"/>
      <c r="J75" s="28"/>
      <c r="K75" s="28"/>
      <c r="L75" s="28"/>
      <c r="M75" s="29"/>
      <c r="N75" s="28"/>
      <c r="O75" s="28"/>
      <c r="P75" s="28"/>
      <c r="Q75" s="29"/>
      <c r="R75" s="62"/>
      <c r="S75" s="62"/>
      <c r="T75" s="62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6:40">
      <c r="F76" s="27"/>
      <c r="G76" s="28"/>
      <c r="H76" s="28"/>
      <c r="I76" s="29"/>
      <c r="J76" s="28"/>
      <c r="K76" s="28"/>
      <c r="L76" s="28"/>
      <c r="M76" s="29"/>
      <c r="N76" s="28"/>
      <c r="O76" s="28"/>
      <c r="P76" s="28"/>
      <c r="Q76" s="29"/>
      <c r="R76" s="62"/>
      <c r="S76" s="62"/>
      <c r="T76" s="62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6:40">
      <c r="F77" s="27"/>
      <c r="G77" s="28"/>
      <c r="H77" s="28"/>
      <c r="I77" s="29"/>
      <c r="J77" s="28"/>
      <c r="K77" s="28"/>
      <c r="L77" s="28"/>
      <c r="M77" s="29"/>
      <c r="N77" s="28"/>
      <c r="O77" s="28"/>
      <c r="P77" s="28"/>
      <c r="Q77" s="29"/>
      <c r="R77" s="62"/>
      <c r="S77" s="62"/>
      <c r="T77" s="62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6:40">
      <c r="F78" s="27"/>
      <c r="G78" s="28"/>
      <c r="H78" s="28"/>
      <c r="I78" s="29"/>
      <c r="J78" s="28"/>
      <c r="K78" s="28"/>
      <c r="L78" s="28"/>
      <c r="M78" s="29"/>
      <c r="N78" s="28"/>
      <c r="O78" s="28"/>
      <c r="P78" s="28"/>
      <c r="Q78" s="29"/>
      <c r="R78" s="62"/>
      <c r="S78" s="62"/>
      <c r="T78" s="62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6:40">
      <c r="F79" s="27"/>
      <c r="G79" s="28"/>
      <c r="H79" s="28"/>
      <c r="I79" s="29"/>
      <c r="J79" s="28"/>
      <c r="K79" s="28"/>
      <c r="L79" s="28"/>
      <c r="M79" s="29"/>
      <c r="N79" s="28"/>
      <c r="O79" s="28"/>
      <c r="P79" s="28"/>
      <c r="Q79" s="29"/>
      <c r="R79" s="62"/>
      <c r="S79" s="62"/>
      <c r="T79" s="62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6:40">
      <c r="F80" s="27"/>
      <c r="G80" s="28"/>
      <c r="H80" s="28"/>
      <c r="I80" s="29"/>
      <c r="J80" s="28"/>
      <c r="K80" s="28"/>
      <c r="L80" s="28"/>
      <c r="M80" s="29"/>
      <c r="N80" s="28"/>
      <c r="O80" s="28"/>
      <c r="P80" s="28"/>
      <c r="Q80" s="29"/>
      <c r="R80" s="62"/>
      <c r="S80" s="62"/>
      <c r="T80" s="62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6:40">
      <c r="F81" s="27"/>
      <c r="G81" s="28"/>
      <c r="H81" s="28"/>
      <c r="I81" s="29"/>
      <c r="J81" s="28"/>
      <c r="K81" s="28"/>
      <c r="L81" s="28"/>
      <c r="M81" s="29"/>
      <c r="N81" s="28"/>
      <c r="O81" s="28"/>
      <c r="P81" s="28"/>
      <c r="Q81" s="29"/>
      <c r="R81" s="62"/>
      <c r="S81" s="62"/>
      <c r="T81" s="62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6:40">
      <c r="F82" s="27"/>
      <c r="G82" s="28"/>
      <c r="H82" s="28"/>
      <c r="I82" s="29"/>
      <c r="J82" s="28"/>
      <c r="K82" s="28"/>
      <c r="L82" s="28"/>
      <c r="M82" s="29"/>
      <c r="N82" s="28"/>
      <c r="O82" s="28"/>
      <c r="P82" s="28"/>
      <c r="Q82" s="29"/>
      <c r="R82" s="62"/>
      <c r="S82" s="62"/>
      <c r="T82" s="62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</row>
    <row r="83" spans="6:40">
      <c r="F83" s="27"/>
      <c r="G83" s="28"/>
      <c r="H83" s="28"/>
      <c r="I83" s="29"/>
      <c r="J83" s="28"/>
      <c r="K83" s="28"/>
      <c r="L83" s="28"/>
      <c r="M83" s="29"/>
      <c r="N83" s="28"/>
      <c r="O83" s="28"/>
      <c r="P83" s="28"/>
      <c r="Q83" s="29"/>
      <c r="R83" s="62"/>
      <c r="S83" s="62"/>
      <c r="T83" s="62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</row>
    <row r="84" spans="6:40">
      <c r="F84" s="27"/>
      <c r="G84" s="28"/>
      <c r="H84" s="28"/>
      <c r="I84" s="29"/>
      <c r="J84" s="28"/>
      <c r="K84" s="28"/>
      <c r="L84" s="28"/>
      <c r="M84" s="29"/>
      <c r="N84" s="28"/>
      <c r="O84" s="28"/>
      <c r="P84" s="28"/>
      <c r="Q84" s="29"/>
      <c r="R84" s="62"/>
      <c r="S84" s="62"/>
      <c r="T84" s="62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</row>
    <row r="85" spans="6:40">
      <c r="F85" s="27"/>
      <c r="G85" s="28"/>
      <c r="H85" s="28"/>
      <c r="I85" s="29"/>
      <c r="J85" s="28"/>
      <c r="K85" s="28"/>
      <c r="L85" s="28"/>
      <c r="M85" s="29"/>
      <c r="N85" s="28"/>
      <c r="O85" s="28"/>
      <c r="P85" s="28"/>
      <c r="Q85" s="29"/>
      <c r="R85" s="62"/>
      <c r="S85" s="62"/>
      <c r="T85" s="62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</row>
    <row r="86" spans="6:40">
      <c r="F86" s="27"/>
      <c r="G86" s="28"/>
      <c r="H86" s="28"/>
      <c r="I86" s="29"/>
      <c r="J86" s="28"/>
      <c r="K86" s="28"/>
      <c r="L86" s="28"/>
      <c r="M86" s="29"/>
      <c r="N86" s="28"/>
      <c r="O86" s="28"/>
      <c r="P86" s="28"/>
      <c r="Q86" s="29"/>
      <c r="R86" s="62"/>
      <c r="S86" s="62"/>
      <c r="T86" s="62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</row>
    <row r="87" spans="6:40">
      <c r="F87" s="27"/>
      <c r="G87" s="28"/>
      <c r="H87" s="28"/>
      <c r="I87" s="29"/>
      <c r="J87" s="28"/>
      <c r="K87" s="28"/>
      <c r="L87" s="28"/>
      <c r="M87" s="29"/>
      <c r="N87" s="28"/>
      <c r="O87" s="28"/>
      <c r="P87" s="28"/>
      <c r="Q87" s="29"/>
      <c r="R87" s="62"/>
      <c r="S87" s="62"/>
      <c r="T87" s="62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</row>
    <row r="88" spans="6:40">
      <c r="F88" s="27"/>
      <c r="G88" s="28"/>
      <c r="H88" s="28"/>
      <c r="I88" s="29"/>
      <c r="J88" s="28"/>
      <c r="K88" s="28"/>
      <c r="L88" s="28"/>
      <c r="M88" s="29"/>
      <c r="N88" s="28"/>
      <c r="O88" s="28"/>
      <c r="P88" s="28"/>
      <c r="Q88" s="29"/>
      <c r="R88" s="62"/>
      <c r="S88" s="62"/>
      <c r="T88" s="62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</row>
    <row r="89" spans="6:40">
      <c r="F89" s="27"/>
      <c r="G89" s="28"/>
      <c r="H89" s="28"/>
      <c r="I89" s="29"/>
      <c r="J89" s="28"/>
      <c r="K89" s="28"/>
      <c r="L89" s="28"/>
      <c r="M89" s="29"/>
      <c r="N89" s="28"/>
      <c r="O89" s="28"/>
      <c r="P89" s="28"/>
      <c r="Q89" s="29"/>
      <c r="R89" s="62"/>
      <c r="S89" s="62"/>
      <c r="T89" s="62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</row>
    <row r="90" spans="6:40">
      <c r="F90" s="27"/>
      <c r="G90" s="28"/>
      <c r="H90" s="28"/>
      <c r="I90" s="29"/>
      <c r="J90" s="28"/>
      <c r="K90" s="28"/>
      <c r="L90" s="28"/>
      <c r="M90" s="29"/>
      <c r="N90" s="28"/>
      <c r="O90" s="28"/>
      <c r="P90" s="28"/>
      <c r="Q90" s="29"/>
      <c r="R90" s="62"/>
      <c r="S90" s="62"/>
      <c r="T90" s="62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</row>
    <row r="91" spans="6:40">
      <c r="F91" s="27"/>
      <c r="G91" s="28"/>
      <c r="H91" s="28"/>
      <c r="I91" s="29"/>
      <c r="J91" s="28"/>
      <c r="K91" s="28"/>
      <c r="L91" s="28"/>
      <c r="M91" s="29"/>
      <c r="N91" s="28"/>
      <c r="O91" s="28"/>
      <c r="P91" s="28"/>
      <c r="Q91" s="29"/>
      <c r="R91" s="62"/>
      <c r="S91" s="62"/>
      <c r="T91" s="62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</row>
    <row r="92" spans="6:40">
      <c r="F92" s="27"/>
      <c r="G92" s="28"/>
      <c r="H92" s="28"/>
      <c r="I92" s="29"/>
      <c r="J92" s="28"/>
      <c r="K92" s="28"/>
      <c r="L92" s="28"/>
      <c r="M92" s="29"/>
      <c r="N92" s="28"/>
      <c r="O92" s="28"/>
      <c r="P92" s="28"/>
      <c r="Q92" s="29"/>
      <c r="R92" s="62"/>
      <c r="S92" s="62"/>
      <c r="T92" s="62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</row>
    <row r="93" spans="6:40">
      <c r="F93" s="27"/>
      <c r="G93" s="28"/>
      <c r="H93" s="28"/>
      <c r="I93" s="29"/>
      <c r="J93" s="28"/>
      <c r="K93" s="28"/>
      <c r="L93" s="28"/>
      <c r="M93" s="29"/>
      <c r="N93" s="28"/>
      <c r="O93" s="28"/>
      <c r="P93" s="28"/>
      <c r="Q93" s="29"/>
      <c r="R93" s="62"/>
      <c r="S93" s="62"/>
      <c r="T93" s="62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</row>
    <row r="94" spans="6:40">
      <c r="F94" s="27"/>
      <c r="G94" s="28"/>
      <c r="H94" s="28"/>
      <c r="I94" s="29"/>
      <c r="J94" s="28"/>
      <c r="K94" s="28"/>
      <c r="L94" s="28"/>
      <c r="M94" s="29"/>
      <c r="N94" s="28"/>
      <c r="O94" s="28"/>
      <c r="P94" s="28"/>
      <c r="Q94" s="29"/>
      <c r="R94" s="62"/>
      <c r="S94" s="62"/>
      <c r="T94" s="62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</row>
    <row r="95" spans="6:40">
      <c r="F95" s="27"/>
      <c r="G95" s="28"/>
      <c r="H95" s="28"/>
      <c r="I95" s="29"/>
      <c r="J95" s="28"/>
      <c r="K95" s="28"/>
      <c r="L95" s="28"/>
      <c r="M95" s="29"/>
      <c r="N95" s="28"/>
      <c r="O95" s="28"/>
      <c r="P95" s="28"/>
      <c r="Q95" s="29"/>
      <c r="R95" s="62"/>
      <c r="S95" s="62"/>
      <c r="T95" s="62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</row>
    <row r="96" spans="6:40">
      <c r="F96" s="27"/>
      <c r="G96" s="28"/>
      <c r="H96" s="28"/>
      <c r="I96" s="29"/>
      <c r="J96" s="28"/>
      <c r="K96" s="28"/>
      <c r="L96" s="28"/>
      <c r="M96" s="29"/>
      <c r="N96" s="28"/>
      <c r="O96" s="28"/>
      <c r="P96" s="28"/>
      <c r="Q96" s="29"/>
      <c r="R96" s="62"/>
      <c r="S96" s="62"/>
      <c r="T96" s="62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</row>
    <row r="97" spans="6:40">
      <c r="F97" s="27"/>
      <c r="G97" s="28"/>
      <c r="H97" s="28"/>
      <c r="I97" s="29"/>
      <c r="J97" s="28"/>
      <c r="K97" s="28"/>
      <c r="L97" s="28"/>
      <c r="M97" s="29"/>
      <c r="N97" s="28"/>
      <c r="O97" s="28"/>
      <c r="P97" s="28"/>
      <c r="Q97" s="29"/>
      <c r="R97" s="62"/>
      <c r="S97" s="62"/>
      <c r="T97" s="62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</row>
    <row r="98" spans="6:40">
      <c r="F98" s="27"/>
      <c r="G98" s="28"/>
      <c r="H98" s="28"/>
      <c r="I98" s="29"/>
      <c r="J98" s="28"/>
      <c r="K98" s="28"/>
      <c r="L98" s="28"/>
      <c r="M98" s="29"/>
      <c r="N98" s="28"/>
      <c r="O98" s="28"/>
      <c r="P98" s="28"/>
      <c r="Q98" s="29"/>
      <c r="R98" s="62"/>
      <c r="S98" s="62"/>
      <c r="T98" s="62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</row>
    <row r="99" spans="6:40">
      <c r="F99" s="27"/>
      <c r="G99" s="28"/>
      <c r="H99" s="28"/>
      <c r="I99" s="29"/>
      <c r="J99" s="28"/>
      <c r="K99" s="28"/>
      <c r="L99" s="28"/>
      <c r="M99" s="29"/>
      <c r="N99" s="28"/>
      <c r="O99" s="28"/>
      <c r="P99" s="28"/>
      <c r="Q99" s="29"/>
      <c r="R99" s="62"/>
      <c r="S99" s="62"/>
      <c r="T99" s="62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</row>
    <row r="100" spans="6:40">
      <c r="F100" s="27"/>
      <c r="G100" s="28"/>
      <c r="H100" s="28"/>
      <c r="I100" s="29"/>
      <c r="J100" s="28"/>
      <c r="K100" s="28"/>
      <c r="L100" s="28"/>
      <c r="M100" s="29"/>
      <c r="N100" s="28"/>
      <c r="O100" s="28"/>
      <c r="P100" s="28"/>
      <c r="Q100" s="29"/>
      <c r="R100" s="62"/>
      <c r="S100" s="62"/>
      <c r="T100" s="62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</row>
    <row r="101" spans="6:40">
      <c r="F101" s="27"/>
      <c r="G101" s="28"/>
      <c r="H101" s="28"/>
      <c r="I101" s="29"/>
      <c r="J101" s="28"/>
      <c r="K101" s="28"/>
      <c r="L101" s="28"/>
      <c r="M101" s="29"/>
      <c r="N101" s="28"/>
      <c r="O101" s="28"/>
      <c r="P101" s="28"/>
      <c r="Q101" s="29"/>
      <c r="R101" s="62"/>
      <c r="S101" s="62"/>
      <c r="T101" s="62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</row>
    <row r="102" spans="6:40">
      <c r="F102" s="27"/>
      <c r="G102" s="28"/>
      <c r="H102" s="28"/>
      <c r="I102" s="29"/>
      <c r="J102" s="28"/>
      <c r="K102" s="28"/>
      <c r="L102" s="28"/>
      <c r="M102" s="29"/>
      <c r="N102" s="28"/>
      <c r="O102" s="28"/>
      <c r="P102" s="28"/>
      <c r="Q102" s="29"/>
      <c r="R102" s="62"/>
      <c r="S102" s="62"/>
      <c r="T102" s="62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</row>
    <row r="103" spans="6:40">
      <c r="F103" s="27"/>
      <c r="G103" s="28"/>
      <c r="H103" s="28"/>
      <c r="I103" s="29"/>
      <c r="J103" s="28"/>
      <c r="K103" s="28"/>
      <c r="L103" s="28"/>
      <c r="M103" s="29"/>
      <c r="N103" s="28"/>
      <c r="O103" s="28"/>
      <c r="P103" s="28"/>
      <c r="Q103" s="29"/>
      <c r="R103" s="62"/>
      <c r="S103" s="62"/>
      <c r="T103" s="62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</row>
    <row r="104" spans="6:40">
      <c r="F104" s="27"/>
      <c r="G104" s="28"/>
      <c r="H104" s="28"/>
      <c r="I104" s="29"/>
      <c r="J104" s="28"/>
      <c r="K104" s="28"/>
      <c r="L104" s="28"/>
      <c r="M104" s="29"/>
      <c r="N104" s="28"/>
      <c r="O104" s="28"/>
      <c r="P104" s="28"/>
      <c r="Q104" s="29"/>
      <c r="R104" s="62"/>
      <c r="S104" s="62"/>
      <c r="T104" s="62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</row>
    <row r="105" spans="6:40">
      <c r="F105" s="27"/>
      <c r="G105" s="28"/>
      <c r="H105" s="28"/>
      <c r="I105" s="29"/>
      <c r="J105" s="28"/>
      <c r="K105" s="28"/>
      <c r="L105" s="28"/>
      <c r="M105" s="29"/>
      <c r="N105" s="28"/>
      <c r="O105" s="28"/>
      <c r="P105" s="28"/>
      <c r="Q105" s="29"/>
      <c r="R105" s="62"/>
      <c r="S105" s="62"/>
      <c r="T105" s="62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</row>
    <row r="106" spans="6:40">
      <c r="F106" s="27"/>
      <c r="G106" s="28"/>
      <c r="H106" s="28"/>
      <c r="I106" s="29"/>
      <c r="J106" s="28"/>
      <c r="K106" s="28"/>
      <c r="L106" s="28"/>
      <c r="M106" s="29"/>
      <c r="N106" s="28"/>
      <c r="O106" s="28"/>
      <c r="P106" s="28"/>
      <c r="Q106" s="29"/>
      <c r="R106" s="62"/>
      <c r="S106" s="62"/>
      <c r="T106" s="62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</row>
    <row r="107" spans="6:40">
      <c r="F107" s="27"/>
      <c r="G107" s="28"/>
      <c r="H107" s="28"/>
      <c r="I107" s="29"/>
      <c r="J107" s="28"/>
      <c r="K107" s="28"/>
      <c r="L107" s="28"/>
      <c r="M107" s="29"/>
      <c r="N107" s="28"/>
      <c r="O107" s="28"/>
      <c r="P107" s="28"/>
      <c r="Q107" s="29"/>
      <c r="R107" s="62"/>
      <c r="S107" s="62"/>
      <c r="T107" s="62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</row>
    <row r="108" spans="6:40">
      <c r="F108" s="27"/>
      <c r="G108" s="28"/>
      <c r="H108" s="28"/>
      <c r="I108" s="29"/>
      <c r="J108" s="28"/>
      <c r="K108" s="28"/>
      <c r="L108" s="28"/>
      <c r="M108" s="29"/>
      <c r="N108" s="28"/>
      <c r="O108" s="28"/>
      <c r="P108" s="28"/>
      <c r="Q108" s="29"/>
      <c r="R108" s="62"/>
      <c r="S108" s="62"/>
      <c r="T108" s="62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</row>
    <row r="109" spans="6:40">
      <c r="F109" s="27"/>
      <c r="G109" s="28"/>
      <c r="H109" s="28"/>
      <c r="I109" s="29"/>
      <c r="J109" s="28"/>
      <c r="K109" s="28"/>
      <c r="L109" s="28"/>
      <c r="M109" s="29"/>
      <c r="N109" s="28"/>
      <c r="O109" s="28"/>
      <c r="P109" s="28"/>
      <c r="Q109" s="29"/>
      <c r="R109" s="62"/>
      <c r="S109" s="62"/>
      <c r="T109" s="62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</row>
    <row r="110" spans="6:40">
      <c r="F110" s="27"/>
      <c r="G110" s="28"/>
      <c r="H110" s="28"/>
      <c r="I110" s="29"/>
      <c r="J110" s="28"/>
      <c r="K110" s="28"/>
      <c r="L110" s="28"/>
      <c r="M110" s="29"/>
      <c r="N110" s="28"/>
      <c r="O110" s="28"/>
      <c r="P110" s="28"/>
      <c r="Q110" s="29"/>
      <c r="R110" s="62"/>
      <c r="S110" s="62"/>
      <c r="T110" s="62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</row>
    <row r="111" spans="6:40">
      <c r="F111" s="27"/>
      <c r="G111" s="28"/>
      <c r="H111" s="28"/>
      <c r="I111" s="29"/>
      <c r="J111" s="28"/>
      <c r="K111" s="28"/>
      <c r="L111" s="28"/>
      <c r="M111" s="29"/>
      <c r="N111" s="28"/>
      <c r="O111" s="28"/>
      <c r="P111" s="28"/>
      <c r="Q111" s="29"/>
      <c r="R111" s="62"/>
      <c r="S111" s="62"/>
      <c r="T111" s="62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</row>
    <row r="112" spans="6:40">
      <c r="F112" s="27"/>
      <c r="G112" s="28"/>
      <c r="H112" s="28"/>
      <c r="I112" s="29"/>
      <c r="J112" s="28"/>
      <c r="K112" s="28"/>
      <c r="L112" s="28"/>
      <c r="M112" s="29"/>
      <c r="N112" s="28"/>
      <c r="O112" s="28"/>
      <c r="P112" s="28"/>
      <c r="Q112" s="29"/>
      <c r="R112" s="62"/>
      <c r="S112" s="62"/>
      <c r="T112" s="62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</row>
    <row r="113" spans="6:40">
      <c r="F113" s="27"/>
      <c r="G113" s="28"/>
      <c r="H113" s="28"/>
      <c r="I113" s="29"/>
      <c r="J113" s="28"/>
      <c r="K113" s="28"/>
      <c r="L113" s="28"/>
      <c r="M113" s="29"/>
      <c r="N113" s="28"/>
      <c r="O113" s="28"/>
      <c r="P113" s="28"/>
      <c r="Q113" s="29"/>
      <c r="R113" s="62"/>
      <c r="S113" s="62"/>
      <c r="T113" s="62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</row>
    <row r="114" spans="6:40">
      <c r="F114" s="27"/>
      <c r="G114" s="28"/>
      <c r="H114" s="28"/>
      <c r="I114" s="29"/>
      <c r="J114" s="28"/>
      <c r="K114" s="28"/>
      <c r="L114" s="28"/>
      <c r="M114" s="29"/>
      <c r="N114" s="28"/>
      <c r="O114" s="28"/>
      <c r="P114" s="28"/>
      <c r="Q114" s="29"/>
      <c r="R114" s="62"/>
      <c r="S114" s="62"/>
      <c r="T114" s="62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</row>
    <row r="115" spans="6:40">
      <c r="F115" s="27"/>
      <c r="G115" s="28"/>
      <c r="H115" s="28"/>
      <c r="I115" s="29"/>
      <c r="J115" s="28"/>
      <c r="K115" s="28"/>
      <c r="L115" s="28"/>
      <c r="M115" s="29"/>
      <c r="N115" s="28"/>
      <c r="O115" s="28"/>
      <c r="P115" s="28"/>
      <c r="Q115" s="29"/>
      <c r="R115" s="62"/>
      <c r="S115" s="62"/>
      <c r="T115" s="62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</row>
    <row r="116" spans="6:40">
      <c r="F116" s="27"/>
      <c r="G116" s="28"/>
      <c r="H116" s="28"/>
      <c r="I116" s="29"/>
      <c r="J116" s="28"/>
      <c r="K116" s="28"/>
      <c r="L116" s="28"/>
      <c r="M116" s="29"/>
      <c r="N116" s="28"/>
      <c r="O116" s="28"/>
      <c r="P116" s="28"/>
      <c r="Q116" s="29"/>
      <c r="R116" s="62"/>
      <c r="S116" s="62"/>
      <c r="T116" s="62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</row>
    <row r="117" spans="6:40">
      <c r="F117" s="27"/>
      <c r="G117" s="28"/>
      <c r="H117" s="28"/>
      <c r="I117" s="29"/>
      <c r="J117" s="28"/>
      <c r="K117" s="28"/>
      <c r="L117" s="28"/>
      <c r="M117" s="29"/>
      <c r="N117" s="28"/>
      <c r="O117" s="28"/>
      <c r="P117" s="28"/>
      <c r="Q117" s="29"/>
      <c r="R117" s="62"/>
      <c r="S117" s="62"/>
      <c r="T117" s="62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</row>
    <row r="118" spans="6:40">
      <c r="F118" s="27"/>
      <c r="G118" s="28"/>
      <c r="H118" s="28"/>
      <c r="I118" s="29"/>
      <c r="J118" s="28"/>
      <c r="K118" s="28"/>
      <c r="L118" s="28"/>
      <c r="M118" s="29"/>
      <c r="N118" s="28"/>
      <c r="O118" s="28"/>
      <c r="P118" s="28"/>
      <c r="Q118" s="29"/>
      <c r="R118" s="62"/>
      <c r="S118" s="62"/>
      <c r="T118" s="62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</row>
    <row r="119" spans="6:40">
      <c r="F119" s="27"/>
      <c r="G119" s="28"/>
      <c r="H119" s="28"/>
      <c r="I119" s="29"/>
      <c r="J119" s="28"/>
      <c r="K119" s="28"/>
      <c r="L119" s="28"/>
      <c r="M119" s="29"/>
      <c r="N119" s="28"/>
      <c r="O119" s="28"/>
      <c r="P119" s="28"/>
      <c r="Q119" s="29"/>
      <c r="R119" s="62"/>
      <c r="S119" s="62"/>
      <c r="T119" s="62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</row>
    <row r="120" spans="6:40">
      <c r="F120" s="27"/>
      <c r="G120" s="28"/>
      <c r="H120" s="28"/>
      <c r="I120" s="29"/>
      <c r="J120" s="28"/>
      <c r="K120" s="28"/>
      <c r="L120" s="28"/>
      <c r="M120" s="29"/>
      <c r="N120" s="28"/>
      <c r="O120" s="28"/>
      <c r="P120" s="28"/>
      <c r="Q120" s="29"/>
      <c r="R120" s="62"/>
      <c r="S120" s="62"/>
      <c r="T120" s="62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</row>
    <row r="121" spans="6:40">
      <c r="F121" s="27"/>
      <c r="G121" s="28"/>
      <c r="H121" s="28"/>
      <c r="I121" s="29"/>
      <c r="J121" s="28"/>
      <c r="K121" s="28"/>
      <c r="L121" s="28"/>
      <c r="M121" s="29"/>
      <c r="N121" s="28"/>
      <c r="O121" s="28"/>
      <c r="P121" s="28"/>
      <c r="Q121" s="29"/>
      <c r="R121" s="62"/>
      <c r="S121" s="62"/>
      <c r="T121" s="62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</row>
    <row r="122" spans="6:40">
      <c r="F122" s="27"/>
      <c r="G122" s="28"/>
      <c r="H122" s="28"/>
      <c r="I122" s="29"/>
      <c r="J122" s="28"/>
      <c r="K122" s="28"/>
      <c r="L122" s="28"/>
      <c r="M122" s="29"/>
      <c r="N122" s="28"/>
      <c r="O122" s="28"/>
      <c r="P122" s="28"/>
      <c r="Q122" s="29"/>
      <c r="R122" s="62"/>
      <c r="S122" s="62"/>
      <c r="T122" s="62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</row>
    <row r="123" spans="6:40">
      <c r="F123" s="27"/>
      <c r="G123" s="28"/>
      <c r="H123" s="28"/>
      <c r="I123" s="29"/>
      <c r="J123" s="28"/>
      <c r="K123" s="28"/>
      <c r="L123" s="28"/>
      <c r="M123" s="29"/>
      <c r="N123" s="28"/>
      <c r="O123" s="28"/>
      <c r="P123" s="28"/>
      <c r="Q123" s="29"/>
      <c r="R123" s="62"/>
      <c r="S123" s="62"/>
      <c r="T123" s="62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</row>
    <row r="124" spans="6:40">
      <c r="F124" s="27"/>
      <c r="G124" s="28"/>
      <c r="H124" s="28"/>
      <c r="I124" s="29"/>
      <c r="J124" s="28"/>
      <c r="K124" s="28"/>
      <c r="L124" s="28"/>
      <c r="M124" s="29"/>
      <c r="N124" s="28"/>
      <c r="O124" s="28"/>
      <c r="P124" s="28"/>
      <c r="Q124" s="29"/>
      <c r="R124" s="62"/>
      <c r="S124" s="62"/>
      <c r="T124" s="62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</row>
    <row r="125" spans="6:40">
      <c r="F125" s="27"/>
      <c r="G125" s="28"/>
      <c r="H125" s="28"/>
      <c r="I125" s="29"/>
      <c r="J125" s="28"/>
      <c r="K125" s="28"/>
      <c r="L125" s="28"/>
      <c r="M125" s="29"/>
      <c r="N125" s="28"/>
      <c r="O125" s="28"/>
      <c r="P125" s="28"/>
      <c r="Q125" s="29"/>
      <c r="R125" s="62"/>
      <c r="S125" s="62"/>
      <c r="T125" s="62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</row>
    <row r="126" spans="6:40">
      <c r="F126" s="27"/>
      <c r="G126" s="28"/>
      <c r="H126" s="28"/>
      <c r="I126" s="29"/>
      <c r="J126" s="28"/>
      <c r="K126" s="28"/>
      <c r="L126" s="28"/>
      <c r="M126" s="29"/>
      <c r="N126" s="28"/>
      <c r="O126" s="28"/>
      <c r="P126" s="28"/>
      <c r="Q126" s="29"/>
      <c r="R126" s="62"/>
      <c r="S126" s="62"/>
      <c r="T126" s="62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</row>
    <row r="127" spans="6:40">
      <c r="F127" s="27"/>
      <c r="G127" s="28"/>
      <c r="H127" s="28"/>
      <c r="I127" s="29"/>
      <c r="J127" s="28"/>
      <c r="K127" s="28"/>
      <c r="L127" s="28"/>
      <c r="M127" s="29"/>
      <c r="N127" s="28"/>
      <c r="O127" s="28"/>
      <c r="P127" s="28"/>
      <c r="Q127" s="29"/>
      <c r="R127" s="62"/>
      <c r="S127" s="62"/>
      <c r="T127" s="62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</row>
    <row r="128" spans="6:40">
      <c r="F128" s="27"/>
      <c r="G128" s="28"/>
      <c r="H128" s="28"/>
      <c r="I128" s="29"/>
      <c r="J128" s="28"/>
      <c r="K128" s="28"/>
      <c r="L128" s="28"/>
      <c r="M128" s="29"/>
      <c r="N128" s="28"/>
      <c r="O128" s="28"/>
      <c r="P128" s="28"/>
      <c r="Q128" s="29"/>
      <c r="R128" s="62"/>
      <c r="S128" s="62"/>
      <c r="T128" s="62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</row>
    <row r="129" spans="6:40">
      <c r="F129" s="27"/>
      <c r="G129" s="28"/>
      <c r="H129" s="28"/>
      <c r="I129" s="29"/>
      <c r="J129" s="28"/>
      <c r="K129" s="28"/>
      <c r="L129" s="28"/>
      <c r="M129" s="29"/>
      <c r="N129" s="28"/>
      <c r="O129" s="28"/>
      <c r="P129" s="28"/>
      <c r="Q129" s="29"/>
      <c r="R129" s="62"/>
      <c r="S129" s="62"/>
      <c r="T129" s="62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</row>
    <row r="130" spans="6:40">
      <c r="F130" s="27"/>
      <c r="G130" s="28"/>
      <c r="H130" s="28"/>
      <c r="I130" s="29"/>
      <c r="J130" s="28"/>
      <c r="K130" s="28"/>
      <c r="L130" s="28"/>
      <c r="M130" s="29"/>
      <c r="N130" s="28"/>
      <c r="O130" s="28"/>
      <c r="P130" s="28"/>
      <c r="Q130" s="29"/>
      <c r="R130" s="62"/>
      <c r="S130" s="62"/>
      <c r="T130" s="62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</row>
    <row r="131" spans="6:40">
      <c r="F131" s="27"/>
      <c r="G131" s="28"/>
      <c r="H131" s="28"/>
      <c r="I131" s="29"/>
      <c r="J131" s="28"/>
      <c r="K131" s="28"/>
      <c r="L131" s="28"/>
      <c r="M131" s="29"/>
      <c r="N131" s="28"/>
      <c r="O131" s="28"/>
      <c r="P131" s="28"/>
      <c r="Q131" s="29"/>
      <c r="R131" s="62"/>
      <c r="S131" s="62"/>
      <c r="T131" s="62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</row>
    <row r="132" spans="6:40">
      <c r="F132" s="27"/>
      <c r="G132" s="28"/>
      <c r="H132" s="28"/>
      <c r="I132" s="29"/>
      <c r="J132" s="28"/>
      <c r="K132" s="28"/>
      <c r="L132" s="28"/>
      <c r="M132" s="29"/>
      <c r="N132" s="28"/>
      <c r="O132" s="28"/>
      <c r="P132" s="28"/>
      <c r="Q132" s="29"/>
      <c r="R132" s="62"/>
      <c r="S132" s="62"/>
      <c r="T132" s="62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</row>
    <row r="133" spans="6:40">
      <c r="F133" s="27"/>
      <c r="G133" s="28"/>
      <c r="H133" s="28"/>
      <c r="I133" s="29"/>
      <c r="J133" s="28"/>
      <c r="K133" s="28"/>
      <c r="L133" s="28"/>
      <c r="M133" s="29"/>
      <c r="N133" s="28"/>
      <c r="O133" s="28"/>
      <c r="P133" s="28"/>
      <c r="Q133" s="29"/>
      <c r="R133" s="62"/>
      <c r="S133" s="62"/>
      <c r="T133" s="62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</row>
    <row r="134" spans="6:40">
      <c r="F134" s="27"/>
      <c r="G134" s="28"/>
      <c r="H134" s="28"/>
      <c r="I134" s="29"/>
      <c r="J134" s="28"/>
      <c r="K134" s="28"/>
      <c r="L134" s="28"/>
      <c r="M134" s="29"/>
      <c r="N134" s="28"/>
      <c r="O134" s="28"/>
      <c r="P134" s="28"/>
      <c r="Q134" s="29"/>
      <c r="R134" s="62"/>
      <c r="S134" s="62"/>
      <c r="T134" s="62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</row>
    <row r="135" spans="6:40">
      <c r="F135" s="27"/>
      <c r="G135" s="28"/>
      <c r="H135" s="28"/>
      <c r="I135" s="29"/>
      <c r="J135" s="28"/>
      <c r="K135" s="28"/>
      <c r="L135" s="28"/>
      <c r="M135" s="29"/>
      <c r="N135" s="28"/>
      <c r="O135" s="28"/>
      <c r="P135" s="28"/>
      <c r="Q135" s="29"/>
      <c r="R135" s="62"/>
      <c r="S135" s="62"/>
      <c r="T135" s="62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</row>
    <row r="136" spans="6:40">
      <c r="F136" s="27"/>
      <c r="G136" s="28"/>
      <c r="H136" s="28"/>
      <c r="I136" s="29"/>
      <c r="J136" s="28"/>
      <c r="K136" s="28"/>
      <c r="L136" s="28"/>
      <c r="M136" s="29"/>
      <c r="N136" s="28"/>
      <c r="O136" s="28"/>
      <c r="P136" s="28"/>
      <c r="Q136" s="29"/>
      <c r="R136" s="62"/>
      <c r="S136" s="62"/>
      <c r="T136" s="62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</row>
    <row r="137" spans="6:40">
      <c r="F137" s="27"/>
      <c r="G137" s="28"/>
      <c r="H137" s="28"/>
      <c r="I137" s="29"/>
      <c r="J137" s="28"/>
      <c r="K137" s="28"/>
      <c r="L137" s="28"/>
      <c r="M137" s="29"/>
      <c r="N137" s="28"/>
      <c r="O137" s="28"/>
      <c r="P137" s="28"/>
      <c r="Q137" s="29"/>
      <c r="R137" s="62"/>
      <c r="S137" s="62"/>
      <c r="T137" s="62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</row>
    <row r="138" spans="6:40">
      <c r="F138" s="27"/>
      <c r="G138" s="28"/>
      <c r="H138" s="28"/>
      <c r="I138" s="29"/>
      <c r="J138" s="28"/>
      <c r="K138" s="28"/>
      <c r="L138" s="28"/>
      <c r="M138" s="29"/>
      <c r="N138" s="28"/>
      <c r="O138" s="28"/>
      <c r="P138" s="28"/>
      <c r="Q138" s="29"/>
      <c r="R138" s="62"/>
      <c r="S138" s="62"/>
      <c r="T138" s="62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</row>
    <row r="139" spans="6:40">
      <c r="F139" s="27"/>
      <c r="G139" s="28"/>
      <c r="H139" s="28"/>
      <c r="I139" s="29"/>
      <c r="J139" s="28"/>
      <c r="K139" s="28"/>
      <c r="L139" s="28"/>
      <c r="M139" s="29"/>
      <c r="N139" s="28"/>
      <c r="O139" s="28"/>
      <c r="P139" s="28"/>
      <c r="Q139" s="29"/>
      <c r="R139" s="62"/>
      <c r="S139" s="62"/>
      <c r="T139" s="62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</row>
    <row r="140" spans="6:40">
      <c r="F140" s="27"/>
      <c r="G140" s="28"/>
      <c r="H140" s="28"/>
      <c r="I140" s="29"/>
      <c r="J140" s="28"/>
      <c r="K140" s="28"/>
      <c r="L140" s="28"/>
      <c r="M140" s="29"/>
      <c r="N140" s="28"/>
      <c r="O140" s="28"/>
      <c r="P140" s="28"/>
      <c r="Q140" s="29"/>
      <c r="R140" s="62"/>
      <c r="S140" s="62"/>
      <c r="T140" s="62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</row>
    <row r="141" spans="6:40">
      <c r="F141" s="27"/>
      <c r="G141" s="28"/>
      <c r="H141" s="28"/>
      <c r="I141" s="29"/>
      <c r="J141" s="28"/>
      <c r="K141" s="28"/>
      <c r="L141" s="28"/>
      <c r="M141" s="29"/>
      <c r="N141" s="28"/>
      <c r="O141" s="28"/>
      <c r="P141" s="28"/>
      <c r="Q141" s="29"/>
      <c r="R141" s="62"/>
      <c r="S141" s="62"/>
      <c r="T141" s="62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</row>
    <row r="142" spans="6:40">
      <c r="F142" s="27"/>
      <c r="G142" s="28"/>
      <c r="H142" s="28"/>
      <c r="I142" s="29"/>
      <c r="J142" s="28"/>
      <c r="K142" s="28"/>
      <c r="L142" s="28"/>
      <c r="M142" s="29"/>
      <c r="N142" s="28"/>
      <c r="O142" s="28"/>
      <c r="P142" s="28"/>
      <c r="Q142" s="29"/>
      <c r="R142" s="62"/>
      <c r="S142" s="62"/>
      <c r="T142" s="62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</row>
    <row r="143" spans="6:40">
      <c r="F143" s="27"/>
      <c r="G143" s="28"/>
      <c r="H143" s="28"/>
      <c r="I143" s="29"/>
      <c r="J143" s="28"/>
      <c r="K143" s="28"/>
      <c r="L143" s="28"/>
      <c r="M143" s="29"/>
      <c r="N143" s="28"/>
      <c r="O143" s="28"/>
      <c r="P143" s="28"/>
      <c r="Q143" s="29"/>
      <c r="R143" s="62"/>
      <c r="S143" s="62"/>
      <c r="T143" s="62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</row>
    <row r="144" spans="6:40">
      <c r="F144" s="27"/>
      <c r="G144" s="28"/>
      <c r="H144" s="28"/>
      <c r="I144" s="29"/>
      <c r="J144" s="28"/>
      <c r="K144" s="28"/>
      <c r="L144" s="28"/>
      <c r="M144" s="29"/>
      <c r="N144" s="28"/>
      <c r="O144" s="28"/>
      <c r="P144" s="28"/>
      <c r="Q144" s="29"/>
      <c r="R144" s="62"/>
      <c r="S144" s="62"/>
      <c r="T144" s="62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</row>
    <row r="145" spans="6:40">
      <c r="F145" s="27"/>
      <c r="G145" s="28"/>
      <c r="H145" s="28"/>
      <c r="I145" s="29"/>
      <c r="J145" s="28"/>
      <c r="K145" s="28"/>
      <c r="L145" s="28"/>
      <c r="M145" s="29"/>
      <c r="N145" s="28"/>
      <c r="O145" s="28"/>
      <c r="P145" s="28"/>
      <c r="Q145" s="29"/>
      <c r="R145" s="62"/>
      <c r="S145" s="62"/>
      <c r="T145" s="62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</row>
    <row r="146" spans="6:40">
      <c r="F146" s="27"/>
      <c r="G146" s="28"/>
      <c r="H146" s="28"/>
      <c r="I146" s="29"/>
      <c r="J146" s="28"/>
      <c r="K146" s="28"/>
      <c r="L146" s="28"/>
      <c r="M146" s="29"/>
      <c r="N146" s="28"/>
      <c r="O146" s="28"/>
      <c r="P146" s="28"/>
      <c r="Q146" s="29"/>
      <c r="R146" s="62"/>
      <c r="S146" s="62"/>
      <c r="T146" s="62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</row>
    <row r="147" spans="6:40">
      <c r="F147" s="27"/>
      <c r="G147" s="28"/>
      <c r="H147" s="28"/>
      <c r="I147" s="29"/>
      <c r="J147" s="28"/>
      <c r="K147" s="28"/>
      <c r="L147" s="28"/>
      <c r="M147" s="29"/>
      <c r="N147" s="28"/>
      <c r="O147" s="28"/>
      <c r="P147" s="28"/>
      <c r="Q147" s="29"/>
      <c r="R147" s="62"/>
      <c r="S147" s="62"/>
      <c r="T147" s="62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</row>
    <row r="148" spans="6:40">
      <c r="F148" s="27"/>
      <c r="G148" s="28"/>
      <c r="H148" s="28"/>
      <c r="I148" s="29"/>
      <c r="J148" s="28"/>
      <c r="K148" s="28"/>
      <c r="L148" s="28"/>
      <c r="M148" s="29"/>
      <c r="N148" s="28"/>
      <c r="O148" s="28"/>
      <c r="P148" s="28"/>
      <c r="Q148" s="29"/>
      <c r="R148" s="62"/>
      <c r="S148" s="62"/>
      <c r="T148" s="62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</row>
    <row r="149" spans="6:40">
      <c r="F149" s="27"/>
      <c r="G149" s="28"/>
      <c r="H149" s="28"/>
      <c r="I149" s="29"/>
      <c r="J149" s="28"/>
      <c r="K149" s="28"/>
      <c r="L149" s="28"/>
      <c r="M149" s="29"/>
      <c r="N149" s="28"/>
      <c r="O149" s="28"/>
      <c r="P149" s="28"/>
      <c r="Q149" s="29"/>
      <c r="R149" s="62"/>
      <c r="S149" s="62"/>
      <c r="T149" s="62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</row>
    <row r="150" spans="6:40">
      <c r="F150" s="27"/>
      <c r="G150" s="28"/>
      <c r="H150" s="28"/>
      <c r="I150" s="29"/>
      <c r="J150" s="28"/>
      <c r="K150" s="28"/>
      <c r="L150" s="28"/>
      <c r="M150" s="29"/>
      <c r="N150" s="28"/>
      <c r="O150" s="28"/>
      <c r="P150" s="28"/>
      <c r="Q150" s="29"/>
      <c r="R150" s="62"/>
      <c r="S150" s="62"/>
      <c r="T150" s="62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</row>
    <row r="151" spans="6:40">
      <c r="F151" s="27"/>
      <c r="G151" s="28"/>
      <c r="H151" s="28"/>
      <c r="I151" s="29"/>
      <c r="J151" s="28"/>
      <c r="K151" s="28"/>
      <c r="L151" s="28"/>
      <c r="M151" s="29"/>
      <c r="N151" s="28"/>
      <c r="O151" s="28"/>
      <c r="P151" s="28"/>
      <c r="Q151" s="29"/>
      <c r="R151" s="62"/>
      <c r="S151" s="62"/>
      <c r="T151" s="62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</row>
    <row r="152" spans="6:40">
      <c r="F152" s="27"/>
      <c r="G152" s="28"/>
      <c r="H152" s="28"/>
      <c r="I152" s="29"/>
      <c r="J152" s="28"/>
      <c r="K152" s="28"/>
      <c r="L152" s="28"/>
      <c r="M152" s="29"/>
      <c r="N152" s="28"/>
      <c r="O152" s="28"/>
      <c r="P152" s="28"/>
      <c r="Q152" s="29"/>
      <c r="R152" s="62"/>
      <c r="S152" s="62"/>
      <c r="T152" s="62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</row>
    <row r="153" spans="6:40">
      <c r="F153" s="27"/>
      <c r="G153" s="28"/>
      <c r="H153" s="28"/>
      <c r="I153" s="29"/>
      <c r="J153" s="28"/>
      <c r="K153" s="28"/>
      <c r="L153" s="28"/>
      <c r="M153" s="29"/>
      <c r="N153" s="28"/>
      <c r="O153" s="28"/>
      <c r="P153" s="28"/>
      <c r="Q153" s="29"/>
      <c r="R153" s="62"/>
      <c r="S153" s="62"/>
      <c r="T153" s="62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</row>
    <row r="154" spans="6:40">
      <c r="F154" s="27"/>
      <c r="G154" s="28"/>
      <c r="H154" s="28"/>
      <c r="I154" s="29"/>
      <c r="J154" s="28"/>
      <c r="K154" s="28"/>
      <c r="L154" s="28"/>
      <c r="M154" s="29"/>
      <c r="N154" s="28"/>
      <c r="O154" s="28"/>
      <c r="P154" s="28"/>
      <c r="Q154" s="29"/>
      <c r="R154" s="62"/>
      <c r="S154" s="62"/>
      <c r="T154" s="62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</row>
    <row r="155" spans="6:40">
      <c r="F155" s="27"/>
      <c r="G155" s="28"/>
      <c r="H155" s="28"/>
      <c r="I155" s="29"/>
      <c r="J155" s="28"/>
      <c r="K155" s="28"/>
      <c r="L155" s="28"/>
      <c r="M155" s="29"/>
      <c r="N155" s="28"/>
      <c r="O155" s="28"/>
      <c r="P155" s="28"/>
      <c r="Q155" s="29"/>
      <c r="R155" s="62"/>
      <c r="S155" s="62"/>
      <c r="T155" s="62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</row>
    <row r="156" spans="6:40">
      <c r="F156" s="27"/>
      <c r="G156" s="28"/>
      <c r="H156" s="28"/>
      <c r="I156" s="29"/>
      <c r="J156" s="28"/>
      <c r="K156" s="28"/>
      <c r="L156" s="28"/>
      <c r="M156" s="29"/>
      <c r="N156" s="28"/>
      <c r="O156" s="28"/>
      <c r="P156" s="28"/>
      <c r="Q156" s="29"/>
      <c r="R156" s="62"/>
      <c r="S156" s="62"/>
      <c r="T156" s="62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</row>
    <row r="157" spans="6:40">
      <c r="F157" s="27"/>
      <c r="G157" s="28"/>
      <c r="H157" s="28"/>
      <c r="I157" s="29"/>
      <c r="J157" s="28"/>
      <c r="K157" s="28"/>
      <c r="L157" s="28"/>
      <c r="M157" s="29"/>
      <c r="N157" s="28"/>
      <c r="O157" s="28"/>
      <c r="P157" s="28"/>
      <c r="Q157" s="29"/>
      <c r="R157" s="62"/>
      <c r="S157" s="62"/>
      <c r="T157" s="62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</row>
    <row r="158" spans="6:40">
      <c r="F158" s="27"/>
      <c r="G158" s="28"/>
      <c r="H158" s="28"/>
      <c r="I158" s="29"/>
      <c r="J158" s="28"/>
      <c r="K158" s="28"/>
      <c r="L158" s="28"/>
      <c r="M158" s="29"/>
      <c r="N158" s="28"/>
      <c r="O158" s="28"/>
      <c r="P158" s="28"/>
      <c r="Q158" s="29"/>
      <c r="R158" s="62"/>
      <c r="S158" s="62"/>
      <c r="T158" s="62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</row>
    <row r="159" spans="6:40">
      <c r="F159" s="27"/>
      <c r="G159" s="28"/>
      <c r="H159" s="28"/>
      <c r="I159" s="29"/>
      <c r="J159" s="28"/>
      <c r="K159" s="28"/>
      <c r="L159" s="28"/>
      <c r="M159" s="29"/>
      <c r="N159" s="28"/>
      <c r="O159" s="28"/>
      <c r="P159" s="28"/>
      <c r="Q159" s="29"/>
      <c r="R159" s="62"/>
      <c r="S159" s="62"/>
      <c r="T159" s="62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</row>
    <row r="160" spans="6:40">
      <c r="F160" s="27"/>
      <c r="G160" s="28"/>
      <c r="H160" s="28"/>
      <c r="I160" s="29"/>
      <c r="J160" s="28"/>
      <c r="K160" s="28"/>
      <c r="L160" s="28"/>
      <c r="M160" s="29"/>
      <c r="N160" s="28"/>
      <c r="O160" s="28"/>
      <c r="P160" s="28"/>
      <c r="Q160" s="29"/>
      <c r="R160" s="62"/>
      <c r="S160" s="62"/>
      <c r="T160" s="62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</row>
    <row r="161" spans="6:40">
      <c r="F161" s="27"/>
      <c r="G161" s="28"/>
      <c r="H161" s="28"/>
      <c r="I161" s="29"/>
      <c r="J161" s="28"/>
      <c r="K161" s="28"/>
      <c r="L161" s="28"/>
      <c r="M161" s="29"/>
      <c r="N161" s="28"/>
      <c r="O161" s="28"/>
      <c r="P161" s="28"/>
      <c r="Q161" s="29"/>
      <c r="R161" s="62"/>
      <c r="S161" s="62"/>
      <c r="T161" s="62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</row>
    <row r="162" spans="6:40">
      <c r="F162" s="27"/>
      <c r="G162" s="28"/>
      <c r="H162" s="28"/>
      <c r="I162" s="29"/>
      <c r="J162" s="28"/>
      <c r="K162" s="28"/>
      <c r="L162" s="28"/>
      <c r="M162" s="29"/>
      <c r="N162" s="28"/>
      <c r="O162" s="28"/>
      <c r="P162" s="28"/>
      <c r="Q162" s="29"/>
      <c r="R162" s="62"/>
      <c r="S162" s="62"/>
      <c r="T162" s="62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</row>
    <row r="163" spans="6:40">
      <c r="F163" s="27"/>
      <c r="G163" s="28"/>
      <c r="H163" s="28"/>
      <c r="I163" s="29"/>
      <c r="J163" s="28"/>
      <c r="K163" s="28"/>
      <c r="L163" s="28"/>
      <c r="M163" s="29"/>
      <c r="N163" s="28"/>
      <c r="O163" s="28"/>
      <c r="P163" s="28"/>
      <c r="Q163" s="29"/>
      <c r="R163" s="62"/>
      <c r="S163" s="62"/>
      <c r="T163" s="62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</row>
    <row r="164" spans="6:40">
      <c r="F164" s="27"/>
      <c r="G164" s="28"/>
      <c r="H164" s="28"/>
      <c r="I164" s="29"/>
      <c r="J164" s="28"/>
      <c r="K164" s="28"/>
      <c r="L164" s="28"/>
      <c r="M164" s="29"/>
      <c r="N164" s="28"/>
      <c r="O164" s="28"/>
      <c r="P164" s="28"/>
      <c r="Q164" s="29"/>
      <c r="R164" s="62"/>
      <c r="S164" s="62"/>
      <c r="T164" s="62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</row>
    <row r="165" spans="6:40">
      <c r="F165" s="27"/>
      <c r="G165" s="28"/>
      <c r="H165" s="28"/>
      <c r="I165" s="29"/>
      <c r="J165" s="28"/>
      <c r="K165" s="28"/>
      <c r="L165" s="28"/>
      <c r="M165" s="29"/>
      <c r="N165" s="28"/>
      <c r="O165" s="28"/>
      <c r="P165" s="28"/>
      <c r="Q165" s="29"/>
      <c r="R165" s="62"/>
      <c r="S165" s="62"/>
      <c r="T165" s="62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</row>
    <row r="166" spans="6:40">
      <c r="F166" s="27"/>
      <c r="G166" s="28"/>
      <c r="H166" s="28"/>
      <c r="I166" s="29"/>
      <c r="J166" s="28"/>
      <c r="K166" s="28"/>
      <c r="L166" s="28"/>
      <c r="M166" s="29"/>
      <c r="N166" s="28"/>
      <c r="O166" s="28"/>
      <c r="P166" s="28"/>
      <c r="Q166" s="29"/>
      <c r="R166" s="62"/>
      <c r="S166" s="62"/>
      <c r="T166" s="62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</row>
    <row r="167" spans="6:40">
      <c r="F167" s="27"/>
      <c r="G167" s="28"/>
      <c r="H167" s="28"/>
      <c r="I167" s="29"/>
      <c r="J167" s="28"/>
      <c r="K167" s="28"/>
      <c r="L167" s="28"/>
      <c r="M167" s="29"/>
      <c r="N167" s="28"/>
      <c r="O167" s="28"/>
      <c r="P167" s="28"/>
      <c r="Q167" s="29"/>
      <c r="R167" s="62"/>
      <c r="S167" s="62"/>
      <c r="T167" s="62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</row>
    <row r="168" spans="6:40">
      <c r="F168" s="27"/>
      <c r="G168" s="28"/>
      <c r="H168" s="28"/>
      <c r="I168" s="29"/>
      <c r="J168" s="28"/>
      <c r="K168" s="28"/>
      <c r="L168" s="28"/>
      <c r="M168" s="29"/>
      <c r="N168" s="28"/>
      <c r="O168" s="28"/>
      <c r="P168" s="28"/>
      <c r="Q168" s="29"/>
      <c r="R168" s="62"/>
      <c r="S168" s="62"/>
      <c r="T168" s="62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</row>
    <row r="169" spans="6:40">
      <c r="F169" s="27"/>
      <c r="G169" s="28"/>
      <c r="H169" s="28"/>
      <c r="I169" s="29"/>
      <c r="J169" s="28"/>
      <c r="K169" s="28"/>
      <c r="L169" s="28"/>
      <c r="M169" s="29"/>
      <c r="N169" s="28"/>
      <c r="O169" s="28"/>
      <c r="P169" s="28"/>
      <c r="Q169" s="29"/>
      <c r="R169" s="62"/>
      <c r="S169" s="62"/>
      <c r="T169" s="62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</row>
    <row r="170" spans="6:40">
      <c r="F170" s="27"/>
      <c r="G170" s="28"/>
      <c r="H170" s="28"/>
      <c r="I170" s="29"/>
      <c r="J170" s="28"/>
      <c r="K170" s="28"/>
      <c r="L170" s="28"/>
      <c r="M170" s="29"/>
      <c r="N170" s="28"/>
      <c r="O170" s="28"/>
      <c r="P170" s="28"/>
      <c r="Q170" s="29"/>
      <c r="R170" s="62"/>
      <c r="S170" s="62"/>
      <c r="T170" s="62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</row>
    <row r="171" spans="6:40">
      <c r="F171" s="27"/>
      <c r="G171" s="28"/>
      <c r="H171" s="28"/>
      <c r="I171" s="29"/>
      <c r="J171" s="28"/>
      <c r="K171" s="28"/>
      <c r="L171" s="28"/>
      <c r="M171" s="29"/>
      <c r="N171" s="28"/>
      <c r="O171" s="28"/>
      <c r="P171" s="28"/>
      <c r="Q171" s="29"/>
      <c r="R171" s="62"/>
      <c r="S171" s="62"/>
      <c r="T171" s="62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</row>
    <row r="172" spans="6:40">
      <c r="F172" s="27"/>
      <c r="G172" s="28"/>
      <c r="H172" s="28"/>
      <c r="I172" s="29"/>
      <c r="J172" s="28"/>
      <c r="K172" s="28"/>
      <c r="L172" s="28"/>
      <c r="M172" s="29"/>
      <c r="N172" s="28"/>
      <c r="O172" s="28"/>
      <c r="P172" s="28"/>
      <c r="Q172" s="29"/>
      <c r="R172" s="62"/>
      <c r="S172" s="62"/>
      <c r="T172" s="62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</row>
    <row r="173" spans="6:40">
      <c r="F173" s="27"/>
      <c r="G173" s="28"/>
      <c r="H173" s="28"/>
      <c r="I173" s="29"/>
      <c r="J173" s="28"/>
      <c r="K173" s="28"/>
      <c r="L173" s="28"/>
      <c r="M173" s="29"/>
      <c r="N173" s="28"/>
      <c r="O173" s="28"/>
      <c r="P173" s="28"/>
      <c r="Q173" s="29"/>
      <c r="R173" s="62"/>
      <c r="S173" s="62"/>
      <c r="T173" s="62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</row>
    <row r="174" spans="6:40">
      <c r="F174" s="27"/>
      <c r="G174" s="28"/>
      <c r="H174" s="28"/>
      <c r="I174" s="29"/>
      <c r="J174" s="28"/>
      <c r="K174" s="28"/>
      <c r="L174" s="28"/>
      <c r="M174" s="29"/>
      <c r="N174" s="28"/>
      <c r="O174" s="28"/>
      <c r="P174" s="28"/>
      <c r="Q174" s="29"/>
      <c r="R174" s="62"/>
      <c r="S174" s="62"/>
      <c r="T174" s="62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</row>
    <row r="175" spans="6:40">
      <c r="F175" s="27"/>
      <c r="G175" s="28"/>
      <c r="H175" s="28"/>
      <c r="I175" s="29"/>
      <c r="J175" s="28"/>
      <c r="K175" s="28"/>
      <c r="L175" s="28"/>
      <c r="M175" s="29"/>
      <c r="N175" s="28"/>
      <c r="O175" s="28"/>
      <c r="P175" s="28"/>
      <c r="Q175" s="29"/>
      <c r="R175" s="62"/>
      <c r="S175" s="62"/>
      <c r="T175" s="62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</row>
    <row r="176" spans="6:40">
      <c r="F176" s="27"/>
      <c r="G176" s="28"/>
      <c r="H176" s="28"/>
      <c r="I176" s="29"/>
      <c r="J176" s="28"/>
      <c r="K176" s="28"/>
      <c r="L176" s="28"/>
      <c r="M176" s="29"/>
      <c r="N176" s="28"/>
      <c r="O176" s="28"/>
      <c r="P176" s="28"/>
      <c r="Q176" s="29"/>
      <c r="R176" s="62"/>
      <c r="S176" s="62"/>
      <c r="T176" s="62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</row>
    <row r="177" spans="6:40">
      <c r="F177" s="27"/>
      <c r="G177" s="28"/>
      <c r="H177" s="28"/>
      <c r="I177" s="29"/>
      <c r="J177" s="28"/>
      <c r="K177" s="28"/>
      <c r="L177" s="28"/>
      <c r="M177" s="29"/>
      <c r="N177" s="28"/>
      <c r="O177" s="28"/>
      <c r="P177" s="28"/>
      <c r="Q177" s="29"/>
      <c r="R177" s="62"/>
      <c r="S177" s="62"/>
      <c r="T177" s="62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</row>
    <row r="178" spans="6:40">
      <c r="F178" s="27"/>
      <c r="G178" s="28"/>
      <c r="H178" s="28"/>
      <c r="I178" s="29"/>
      <c r="J178" s="28"/>
      <c r="K178" s="28"/>
      <c r="L178" s="28"/>
      <c r="M178" s="29"/>
      <c r="N178" s="28"/>
      <c r="O178" s="28"/>
      <c r="P178" s="28"/>
      <c r="Q178" s="29"/>
      <c r="R178" s="62"/>
      <c r="S178" s="62"/>
      <c r="T178" s="62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</row>
    <row r="179" spans="6:40">
      <c r="F179" s="27"/>
      <c r="G179" s="28"/>
      <c r="H179" s="28"/>
      <c r="I179" s="29"/>
      <c r="J179" s="28"/>
      <c r="K179" s="28"/>
      <c r="L179" s="28"/>
      <c r="M179" s="29"/>
      <c r="N179" s="28"/>
      <c r="O179" s="28"/>
      <c r="P179" s="28"/>
      <c r="Q179" s="29"/>
      <c r="R179" s="62"/>
      <c r="S179" s="62"/>
      <c r="T179" s="62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</row>
    <row r="180" spans="6:40">
      <c r="F180" s="27"/>
      <c r="G180" s="28"/>
      <c r="H180" s="28"/>
      <c r="I180" s="29"/>
      <c r="J180" s="28"/>
      <c r="K180" s="28"/>
      <c r="L180" s="28"/>
      <c r="M180" s="29"/>
      <c r="N180" s="28"/>
      <c r="O180" s="28"/>
      <c r="P180" s="28"/>
      <c r="Q180" s="29"/>
      <c r="R180" s="62"/>
      <c r="S180" s="62"/>
      <c r="T180" s="62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</row>
    <row r="181" spans="6:40">
      <c r="F181" s="27"/>
      <c r="G181" s="28"/>
      <c r="H181" s="28"/>
      <c r="I181" s="29"/>
      <c r="J181" s="28"/>
      <c r="K181" s="28"/>
      <c r="L181" s="28"/>
      <c r="M181" s="29"/>
      <c r="N181" s="28"/>
      <c r="O181" s="28"/>
      <c r="P181" s="28"/>
      <c r="Q181" s="29"/>
      <c r="R181" s="62"/>
      <c r="S181" s="62"/>
      <c r="T181" s="62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</row>
    <row r="182" spans="6:40">
      <c r="F182" s="27"/>
      <c r="G182" s="28"/>
      <c r="H182" s="28"/>
      <c r="I182" s="29"/>
      <c r="J182" s="28"/>
      <c r="K182" s="28"/>
      <c r="L182" s="28"/>
      <c r="M182" s="29"/>
      <c r="N182" s="28"/>
      <c r="O182" s="28"/>
      <c r="P182" s="28"/>
      <c r="Q182" s="29"/>
      <c r="R182" s="62"/>
      <c r="S182" s="62"/>
      <c r="T182" s="62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</row>
    <row r="183" spans="6:40">
      <c r="F183" s="27"/>
      <c r="G183" s="28"/>
      <c r="H183" s="28"/>
      <c r="I183" s="29"/>
      <c r="J183" s="28"/>
      <c r="K183" s="28"/>
      <c r="L183" s="28"/>
      <c r="M183" s="29"/>
      <c r="N183" s="28"/>
      <c r="O183" s="28"/>
      <c r="P183" s="28"/>
      <c r="Q183" s="29"/>
      <c r="R183" s="62"/>
      <c r="S183" s="62"/>
      <c r="T183" s="62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</row>
    <row r="184" spans="6:40">
      <c r="F184" s="27"/>
      <c r="G184" s="28"/>
      <c r="H184" s="28"/>
      <c r="I184" s="29"/>
      <c r="J184" s="28"/>
      <c r="K184" s="28"/>
      <c r="L184" s="28"/>
      <c r="M184" s="29"/>
      <c r="N184" s="28"/>
      <c r="O184" s="28"/>
      <c r="P184" s="28"/>
      <c r="Q184" s="29"/>
      <c r="R184" s="62"/>
      <c r="S184" s="62"/>
      <c r="T184" s="62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</row>
    <row r="185" spans="6:40">
      <c r="F185" s="27"/>
      <c r="G185" s="28"/>
      <c r="H185" s="28"/>
      <c r="I185" s="29"/>
      <c r="J185" s="28"/>
      <c r="K185" s="28"/>
      <c r="L185" s="28"/>
      <c r="M185" s="29"/>
      <c r="N185" s="28"/>
      <c r="O185" s="28"/>
      <c r="P185" s="28"/>
      <c r="Q185" s="29"/>
      <c r="R185" s="62"/>
      <c r="S185" s="62"/>
      <c r="T185" s="62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</row>
    <row r="186" spans="6:40">
      <c r="F186" s="27"/>
      <c r="G186" s="28"/>
      <c r="H186" s="28"/>
      <c r="I186" s="29"/>
      <c r="J186" s="28"/>
      <c r="K186" s="28"/>
      <c r="L186" s="28"/>
      <c r="M186" s="29"/>
      <c r="N186" s="28"/>
      <c r="O186" s="28"/>
      <c r="P186" s="28"/>
      <c r="Q186" s="29"/>
      <c r="R186" s="62"/>
      <c r="S186" s="62"/>
      <c r="T186" s="62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</row>
    <row r="187" spans="6:40">
      <c r="F187" s="27"/>
      <c r="G187" s="28"/>
      <c r="H187" s="28"/>
      <c r="I187" s="29"/>
      <c r="J187" s="28"/>
      <c r="K187" s="28"/>
      <c r="L187" s="28"/>
      <c r="M187" s="29"/>
      <c r="N187" s="28"/>
      <c r="O187" s="28"/>
      <c r="P187" s="28"/>
      <c r="Q187" s="29"/>
      <c r="R187" s="62"/>
      <c r="S187" s="62"/>
      <c r="T187" s="62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</row>
    <row r="188" spans="6:40">
      <c r="F188" s="27"/>
      <c r="G188" s="28"/>
      <c r="H188" s="28"/>
      <c r="I188" s="29"/>
      <c r="J188" s="28"/>
      <c r="K188" s="28"/>
      <c r="L188" s="28"/>
      <c r="M188" s="29"/>
      <c r="N188" s="28"/>
      <c r="O188" s="28"/>
      <c r="P188" s="28"/>
      <c r="Q188" s="29"/>
      <c r="R188" s="62"/>
      <c r="S188" s="62"/>
      <c r="T188" s="62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</row>
    <row r="189" spans="6:40">
      <c r="F189" s="27"/>
      <c r="G189" s="28"/>
      <c r="H189" s="28"/>
      <c r="I189" s="29"/>
      <c r="J189" s="28"/>
      <c r="K189" s="28"/>
      <c r="L189" s="28"/>
      <c r="M189" s="29"/>
      <c r="N189" s="28"/>
      <c r="O189" s="28"/>
      <c r="P189" s="28"/>
      <c r="Q189" s="29"/>
      <c r="R189" s="62"/>
      <c r="S189" s="62"/>
      <c r="T189" s="62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</row>
    <row r="190" spans="6:40">
      <c r="F190" s="27"/>
      <c r="G190" s="28"/>
      <c r="H190" s="28"/>
      <c r="I190" s="29"/>
      <c r="J190" s="28"/>
      <c r="K190" s="28"/>
      <c r="L190" s="28"/>
      <c r="M190" s="29"/>
      <c r="N190" s="28"/>
      <c r="O190" s="28"/>
      <c r="P190" s="28"/>
      <c r="Q190" s="29"/>
      <c r="R190" s="62"/>
      <c r="S190" s="62"/>
      <c r="T190" s="62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</row>
    <row r="191" spans="6:40">
      <c r="F191" s="27"/>
      <c r="G191" s="28"/>
      <c r="H191" s="28"/>
      <c r="I191" s="29"/>
      <c r="J191" s="28"/>
      <c r="K191" s="28"/>
      <c r="L191" s="28"/>
      <c r="M191" s="29"/>
      <c r="N191" s="28"/>
      <c r="O191" s="28"/>
      <c r="P191" s="28"/>
      <c r="Q191" s="29"/>
      <c r="R191" s="62"/>
      <c r="S191" s="62"/>
      <c r="T191" s="62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</row>
    <row r="192" spans="6:40">
      <c r="F192" s="27"/>
      <c r="G192" s="28"/>
      <c r="H192" s="28"/>
      <c r="I192" s="29"/>
      <c r="J192" s="28"/>
      <c r="K192" s="28"/>
      <c r="L192" s="28"/>
      <c r="M192" s="29"/>
      <c r="N192" s="28"/>
      <c r="O192" s="28"/>
      <c r="P192" s="28"/>
      <c r="Q192" s="29"/>
      <c r="R192" s="62"/>
      <c r="S192" s="62"/>
      <c r="T192" s="62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</row>
    <row r="193" spans="6:40">
      <c r="F193" s="27"/>
      <c r="G193" s="28"/>
      <c r="H193" s="28"/>
      <c r="I193" s="29"/>
      <c r="J193" s="28"/>
      <c r="K193" s="28"/>
      <c r="L193" s="28"/>
      <c r="M193" s="29"/>
      <c r="N193" s="28"/>
      <c r="O193" s="28"/>
      <c r="P193" s="28"/>
      <c r="Q193" s="29"/>
      <c r="R193" s="62"/>
      <c r="S193" s="62"/>
      <c r="T193" s="62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</row>
    <row r="194" spans="6:40">
      <c r="F194" s="27"/>
      <c r="G194" s="28"/>
      <c r="H194" s="28"/>
      <c r="I194" s="29"/>
      <c r="J194" s="28"/>
      <c r="K194" s="28"/>
      <c r="L194" s="28"/>
      <c r="M194" s="29"/>
      <c r="N194" s="28"/>
      <c r="O194" s="28"/>
      <c r="P194" s="28"/>
      <c r="Q194" s="29"/>
      <c r="R194" s="62"/>
      <c r="S194" s="62"/>
      <c r="T194" s="62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</row>
    <row r="195" spans="6:40">
      <c r="F195" s="27"/>
      <c r="G195" s="28"/>
      <c r="H195" s="28"/>
      <c r="I195" s="29"/>
      <c r="J195" s="28"/>
      <c r="K195" s="28"/>
      <c r="L195" s="28"/>
      <c r="M195" s="29"/>
      <c r="N195" s="28"/>
      <c r="O195" s="28"/>
      <c r="P195" s="28"/>
      <c r="Q195" s="29"/>
      <c r="R195" s="62"/>
      <c r="S195" s="62"/>
      <c r="T195" s="62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</row>
    <row r="196" spans="6:40">
      <c r="F196" s="27"/>
      <c r="G196" s="28"/>
      <c r="H196" s="28"/>
      <c r="I196" s="29"/>
      <c r="J196" s="28"/>
      <c r="K196" s="28"/>
      <c r="L196" s="28"/>
      <c r="M196" s="29"/>
      <c r="N196" s="28"/>
      <c r="O196" s="28"/>
      <c r="P196" s="28"/>
      <c r="Q196" s="29"/>
      <c r="R196" s="62"/>
      <c r="S196" s="62"/>
      <c r="T196" s="62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</row>
    <row r="197" spans="6:40">
      <c r="F197" s="27"/>
      <c r="G197" s="28"/>
      <c r="H197" s="28"/>
      <c r="I197" s="29"/>
      <c r="J197" s="28"/>
      <c r="K197" s="28"/>
      <c r="L197" s="28"/>
      <c r="M197" s="29"/>
      <c r="N197" s="28"/>
      <c r="O197" s="28"/>
      <c r="P197" s="28"/>
      <c r="Q197" s="29"/>
      <c r="R197" s="62"/>
      <c r="S197" s="62"/>
      <c r="T197" s="62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</row>
    <row r="198" spans="6:40">
      <c r="F198" s="27"/>
      <c r="G198" s="28"/>
      <c r="H198" s="28"/>
      <c r="I198" s="29"/>
      <c r="J198" s="28"/>
      <c r="K198" s="28"/>
      <c r="L198" s="28"/>
      <c r="M198" s="29"/>
      <c r="N198" s="28"/>
      <c r="O198" s="28"/>
      <c r="P198" s="28"/>
      <c r="Q198" s="29"/>
      <c r="R198" s="62"/>
      <c r="S198" s="62"/>
      <c r="T198" s="62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</row>
    <row r="199" spans="6:40">
      <c r="F199" s="27"/>
      <c r="G199" s="28"/>
      <c r="H199" s="28"/>
      <c r="I199" s="29"/>
      <c r="J199" s="28"/>
      <c r="K199" s="28"/>
      <c r="L199" s="28"/>
      <c r="M199" s="29"/>
      <c r="N199" s="28"/>
      <c r="O199" s="28"/>
      <c r="P199" s="28"/>
      <c r="Q199" s="29"/>
      <c r="R199" s="62"/>
      <c r="S199" s="62"/>
      <c r="T199" s="62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</row>
    <row r="200" spans="6:40">
      <c r="F200" s="27"/>
      <c r="G200" s="28"/>
      <c r="H200" s="28"/>
      <c r="I200" s="29"/>
      <c r="J200" s="28"/>
      <c r="K200" s="28"/>
      <c r="L200" s="28"/>
      <c r="M200" s="29"/>
      <c r="N200" s="28"/>
      <c r="O200" s="28"/>
      <c r="P200" s="28"/>
      <c r="Q200" s="29"/>
      <c r="R200" s="62"/>
      <c r="S200" s="62"/>
      <c r="T200" s="62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</row>
    <row r="201" spans="6:40">
      <c r="F201" s="27"/>
      <c r="G201" s="28"/>
      <c r="H201" s="28"/>
      <c r="I201" s="29"/>
      <c r="J201" s="28"/>
      <c r="K201" s="28"/>
      <c r="L201" s="28"/>
      <c r="M201" s="29"/>
      <c r="N201" s="28"/>
      <c r="O201" s="28"/>
      <c r="P201" s="28"/>
      <c r="Q201" s="29"/>
      <c r="R201" s="62"/>
      <c r="S201" s="62"/>
      <c r="T201" s="62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</row>
    <row r="202" spans="6:40">
      <c r="F202" s="27"/>
      <c r="G202" s="28"/>
      <c r="H202" s="28"/>
      <c r="I202" s="29"/>
      <c r="J202" s="28"/>
      <c r="K202" s="28"/>
      <c r="L202" s="28"/>
      <c r="M202" s="29"/>
      <c r="N202" s="28"/>
      <c r="O202" s="28"/>
      <c r="P202" s="28"/>
      <c r="Q202" s="29"/>
      <c r="R202" s="62"/>
      <c r="S202" s="62"/>
      <c r="T202" s="62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</row>
    <row r="203" spans="6:40">
      <c r="F203" s="27"/>
      <c r="G203" s="28"/>
      <c r="H203" s="28"/>
      <c r="I203" s="29"/>
      <c r="J203" s="28"/>
      <c r="K203" s="28"/>
      <c r="L203" s="28"/>
      <c r="M203" s="29"/>
      <c r="N203" s="28"/>
      <c r="O203" s="28"/>
      <c r="P203" s="28"/>
      <c r="Q203" s="29"/>
      <c r="R203" s="62"/>
      <c r="S203" s="62"/>
      <c r="T203" s="62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</row>
    <row r="204" spans="6:40">
      <c r="F204" s="27"/>
      <c r="G204" s="28"/>
      <c r="H204" s="28"/>
      <c r="I204" s="29"/>
      <c r="J204" s="28"/>
      <c r="K204" s="28"/>
      <c r="L204" s="28"/>
      <c r="M204" s="29"/>
      <c r="N204" s="28"/>
      <c r="O204" s="28"/>
      <c r="P204" s="28"/>
      <c r="Q204" s="29"/>
      <c r="R204" s="62"/>
      <c r="S204" s="62"/>
      <c r="T204" s="62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</row>
    <row r="205" spans="6:40">
      <c r="F205" s="27"/>
      <c r="G205" s="28"/>
      <c r="H205" s="28"/>
      <c r="I205" s="29"/>
      <c r="J205" s="28"/>
      <c r="K205" s="28"/>
      <c r="L205" s="28"/>
      <c r="M205" s="29"/>
      <c r="N205" s="28"/>
      <c r="O205" s="28"/>
      <c r="P205" s="28"/>
      <c r="Q205" s="29"/>
      <c r="R205" s="62"/>
      <c r="S205" s="62"/>
      <c r="T205" s="62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</row>
    <row r="206" spans="6:40">
      <c r="F206" s="27"/>
      <c r="G206" s="28"/>
      <c r="H206" s="28"/>
      <c r="I206" s="29"/>
      <c r="J206" s="28"/>
      <c r="K206" s="28"/>
      <c r="L206" s="28"/>
      <c r="M206" s="29"/>
      <c r="N206" s="28"/>
      <c r="O206" s="28"/>
      <c r="P206" s="28"/>
      <c r="Q206" s="29"/>
      <c r="R206" s="62"/>
      <c r="S206" s="62"/>
      <c r="T206" s="62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</row>
    <row r="207" spans="6:40">
      <c r="F207" s="27"/>
      <c r="G207" s="28"/>
      <c r="H207" s="28"/>
      <c r="I207" s="29"/>
      <c r="J207" s="28"/>
      <c r="K207" s="28"/>
      <c r="L207" s="28"/>
      <c r="M207" s="29"/>
      <c r="N207" s="28"/>
      <c r="O207" s="28"/>
      <c r="P207" s="28"/>
      <c r="Q207" s="29"/>
      <c r="R207" s="62"/>
      <c r="S207" s="62"/>
      <c r="T207" s="62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</row>
    <row r="208" spans="6:40">
      <c r="F208" s="27"/>
      <c r="G208" s="28"/>
      <c r="H208" s="28"/>
      <c r="I208" s="29"/>
      <c r="J208" s="28"/>
      <c r="K208" s="28"/>
      <c r="L208" s="28"/>
      <c r="M208" s="29"/>
      <c r="N208" s="28"/>
      <c r="O208" s="28"/>
      <c r="P208" s="28"/>
      <c r="Q208" s="29"/>
      <c r="R208" s="62"/>
      <c r="S208" s="62"/>
      <c r="T208" s="62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</row>
    <row r="209" spans="6:40">
      <c r="F209" s="27"/>
      <c r="G209" s="28"/>
      <c r="H209" s="28"/>
      <c r="I209" s="29"/>
      <c r="J209" s="28"/>
      <c r="K209" s="28"/>
      <c r="L209" s="28"/>
      <c r="M209" s="29"/>
      <c r="N209" s="28"/>
      <c r="O209" s="28"/>
      <c r="P209" s="28"/>
      <c r="Q209" s="29"/>
      <c r="R209" s="62"/>
      <c r="S209" s="62"/>
      <c r="T209" s="62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</row>
    <row r="210" spans="6:40">
      <c r="F210" s="27"/>
      <c r="G210" s="28"/>
      <c r="H210" s="28"/>
      <c r="I210" s="29"/>
      <c r="J210" s="28"/>
      <c r="K210" s="28"/>
      <c r="L210" s="28"/>
      <c r="M210" s="29"/>
      <c r="N210" s="28"/>
      <c r="O210" s="28"/>
      <c r="P210" s="28"/>
      <c r="Q210" s="29"/>
      <c r="R210" s="62"/>
      <c r="S210" s="62"/>
      <c r="T210" s="62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</row>
    <row r="211" spans="6:40">
      <c r="F211" s="27"/>
      <c r="G211" s="28"/>
      <c r="H211" s="28"/>
      <c r="I211" s="29"/>
      <c r="J211" s="28"/>
      <c r="K211" s="28"/>
      <c r="L211" s="28"/>
      <c r="M211" s="29"/>
      <c r="N211" s="28"/>
      <c r="O211" s="28"/>
      <c r="P211" s="28"/>
      <c r="Q211" s="29"/>
      <c r="R211" s="62"/>
      <c r="S211" s="62"/>
      <c r="T211" s="62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</row>
    <row r="212" spans="6:40">
      <c r="F212" s="27"/>
      <c r="G212" s="28"/>
      <c r="H212" s="28"/>
      <c r="I212" s="29"/>
      <c r="J212" s="28"/>
      <c r="K212" s="28"/>
      <c r="L212" s="28"/>
      <c r="M212" s="29"/>
      <c r="N212" s="28"/>
      <c r="O212" s="28"/>
      <c r="P212" s="28"/>
      <c r="Q212" s="29"/>
      <c r="R212" s="62"/>
      <c r="S212" s="62"/>
      <c r="T212" s="62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</row>
    <row r="213" spans="6:40">
      <c r="F213" s="27"/>
      <c r="G213" s="28"/>
      <c r="H213" s="28"/>
      <c r="I213" s="29"/>
      <c r="J213" s="28"/>
      <c r="K213" s="28"/>
      <c r="L213" s="28"/>
      <c r="M213" s="29"/>
      <c r="N213" s="28"/>
      <c r="O213" s="28"/>
      <c r="P213" s="28"/>
      <c r="Q213" s="29"/>
      <c r="R213" s="62"/>
      <c r="S213" s="62"/>
      <c r="T213" s="62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</row>
    <row r="214" spans="6:40">
      <c r="F214" s="27"/>
      <c r="G214" s="28"/>
      <c r="H214" s="28"/>
      <c r="I214" s="29"/>
      <c r="J214" s="28"/>
      <c r="K214" s="28"/>
      <c r="L214" s="28"/>
      <c r="M214" s="29"/>
      <c r="N214" s="28"/>
      <c r="O214" s="28"/>
      <c r="P214" s="28"/>
      <c r="Q214" s="29"/>
      <c r="R214" s="62"/>
      <c r="S214" s="62"/>
      <c r="T214" s="62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</row>
    <row r="215" spans="6:40">
      <c r="F215" s="27"/>
      <c r="G215" s="28"/>
      <c r="H215" s="28"/>
      <c r="I215" s="29"/>
      <c r="J215" s="28"/>
      <c r="K215" s="28"/>
      <c r="L215" s="28"/>
      <c r="M215" s="29"/>
      <c r="N215" s="28"/>
      <c r="O215" s="28"/>
      <c r="P215" s="28"/>
      <c r="Q215" s="29"/>
      <c r="R215" s="62"/>
      <c r="S215" s="62"/>
      <c r="T215" s="62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</row>
    <row r="216" spans="6:40">
      <c r="F216" s="27"/>
      <c r="G216" s="28"/>
      <c r="H216" s="28"/>
      <c r="I216" s="29"/>
      <c r="J216" s="28"/>
      <c r="K216" s="28"/>
      <c r="L216" s="28"/>
      <c r="M216" s="29"/>
      <c r="N216" s="28"/>
      <c r="O216" s="28"/>
      <c r="P216" s="28"/>
      <c r="Q216" s="29"/>
      <c r="R216" s="62"/>
      <c r="S216" s="62"/>
      <c r="T216" s="62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</row>
    <row r="217" spans="6:40">
      <c r="F217" s="27"/>
      <c r="G217" s="28"/>
      <c r="H217" s="28"/>
      <c r="I217" s="29"/>
      <c r="J217" s="28"/>
      <c r="K217" s="28"/>
      <c r="L217" s="28"/>
      <c r="M217" s="29"/>
      <c r="N217" s="28"/>
      <c r="O217" s="28"/>
      <c r="P217" s="28"/>
      <c r="Q217" s="29"/>
      <c r="R217" s="62"/>
      <c r="S217" s="62"/>
      <c r="T217" s="62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</row>
    <row r="218" spans="6:40">
      <c r="F218" s="27"/>
      <c r="G218" s="28"/>
      <c r="H218" s="28"/>
      <c r="I218" s="29"/>
      <c r="J218" s="28"/>
      <c r="K218" s="28"/>
      <c r="L218" s="28"/>
      <c r="M218" s="29"/>
      <c r="N218" s="28"/>
      <c r="O218" s="28"/>
      <c r="P218" s="28"/>
      <c r="Q218" s="29"/>
      <c r="R218" s="62"/>
      <c r="S218" s="62"/>
      <c r="T218" s="62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</row>
    <row r="219" spans="6:40">
      <c r="F219" s="27"/>
      <c r="G219" s="28"/>
      <c r="H219" s="28"/>
      <c r="I219" s="29"/>
      <c r="J219" s="28"/>
      <c r="K219" s="28"/>
      <c r="L219" s="28"/>
      <c r="M219" s="29"/>
      <c r="N219" s="28"/>
      <c r="O219" s="28"/>
      <c r="P219" s="28"/>
      <c r="Q219" s="29"/>
      <c r="R219" s="62"/>
      <c r="S219" s="62"/>
      <c r="T219" s="62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</row>
    <row r="220" spans="6:40">
      <c r="F220" s="27"/>
      <c r="G220" s="28"/>
      <c r="H220" s="28"/>
      <c r="I220" s="29"/>
      <c r="J220" s="28"/>
      <c r="K220" s="28"/>
      <c r="L220" s="28"/>
      <c r="M220" s="29"/>
      <c r="N220" s="28"/>
      <c r="O220" s="28"/>
      <c r="P220" s="28"/>
      <c r="Q220" s="29"/>
      <c r="R220" s="62"/>
      <c r="S220" s="62"/>
      <c r="T220" s="62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</row>
    <row r="221" spans="6:40">
      <c r="F221" s="27"/>
      <c r="G221" s="28"/>
      <c r="H221" s="28"/>
      <c r="I221" s="29"/>
      <c r="J221" s="28"/>
      <c r="K221" s="28"/>
      <c r="L221" s="28"/>
      <c r="M221" s="29"/>
      <c r="N221" s="28"/>
      <c r="O221" s="28"/>
      <c r="P221" s="28"/>
      <c r="Q221" s="29"/>
      <c r="R221" s="62"/>
      <c r="S221" s="62"/>
      <c r="T221" s="62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</row>
    <row r="222" spans="6:40">
      <c r="F222" s="27"/>
      <c r="G222" s="28"/>
      <c r="H222" s="28"/>
      <c r="I222" s="29"/>
      <c r="J222" s="28"/>
      <c r="K222" s="28"/>
      <c r="L222" s="28"/>
      <c r="M222" s="29"/>
      <c r="N222" s="28"/>
      <c r="O222" s="28"/>
      <c r="P222" s="28"/>
      <c r="Q222" s="29"/>
      <c r="R222" s="62"/>
      <c r="S222" s="62"/>
      <c r="T222" s="62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</row>
    <row r="223" spans="6:40">
      <c r="F223" s="27"/>
      <c r="G223" s="28"/>
      <c r="H223" s="28"/>
      <c r="I223" s="29"/>
      <c r="J223" s="28"/>
      <c r="K223" s="28"/>
      <c r="L223" s="28"/>
      <c r="M223" s="29"/>
      <c r="N223" s="28"/>
      <c r="O223" s="28"/>
      <c r="P223" s="28"/>
      <c r="Q223" s="29"/>
      <c r="R223" s="62"/>
      <c r="S223" s="62"/>
      <c r="T223" s="62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</row>
    <row r="224" spans="6:40">
      <c r="F224" s="27"/>
      <c r="G224" s="28"/>
      <c r="H224" s="28"/>
      <c r="I224" s="29"/>
      <c r="J224" s="28"/>
      <c r="K224" s="28"/>
      <c r="L224" s="28"/>
      <c r="M224" s="29"/>
      <c r="N224" s="28"/>
      <c r="O224" s="28"/>
      <c r="P224" s="28"/>
      <c r="Q224" s="29"/>
      <c r="R224" s="62"/>
      <c r="S224" s="62"/>
      <c r="T224" s="62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</row>
    <row r="225" spans="6:40">
      <c r="F225" s="27"/>
      <c r="G225" s="28"/>
      <c r="H225" s="28"/>
      <c r="I225" s="29"/>
      <c r="J225" s="28"/>
      <c r="K225" s="28"/>
      <c r="L225" s="28"/>
      <c r="M225" s="29"/>
      <c r="N225" s="28"/>
      <c r="O225" s="28"/>
      <c r="P225" s="28"/>
      <c r="Q225" s="29"/>
      <c r="R225" s="62"/>
      <c r="S225" s="62"/>
      <c r="T225" s="62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</row>
    <row r="226" spans="6:40">
      <c r="F226" s="27"/>
      <c r="G226" s="28"/>
      <c r="H226" s="28"/>
      <c r="I226" s="29"/>
      <c r="J226" s="28"/>
      <c r="K226" s="28"/>
      <c r="L226" s="28"/>
      <c r="M226" s="29"/>
      <c r="N226" s="28"/>
      <c r="O226" s="28"/>
      <c r="P226" s="28"/>
      <c r="Q226" s="29"/>
      <c r="R226" s="62"/>
      <c r="S226" s="62"/>
      <c r="T226" s="62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</row>
    <row r="227" spans="6:40">
      <c r="F227" s="27"/>
      <c r="G227" s="28"/>
      <c r="H227" s="28"/>
      <c r="I227" s="29"/>
      <c r="J227" s="28"/>
      <c r="K227" s="28"/>
      <c r="L227" s="28"/>
      <c r="M227" s="29"/>
      <c r="N227" s="28"/>
      <c r="O227" s="28"/>
      <c r="P227" s="28"/>
      <c r="Q227" s="29"/>
      <c r="R227" s="62"/>
      <c r="S227" s="62"/>
      <c r="T227" s="62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</row>
    <row r="228" spans="6:40">
      <c r="F228" s="27"/>
      <c r="G228" s="28"/>
      <c r="H228" s="28"/>
      <c r="I228" s="29"/>
      <c r="J228" s="28"/>
      <c r="K228" s="28"/>
      <c r="L228" s="28"/>
      <c r="M228" s="29"/>
      <c r="N228" s="28"/>
      <c r="O228" s="28"/>
      <c r="P228" s="28"/>
      <c r="Q228" s="29"/>
      <c r="R228" s="62"/>
      <c r="S228" s="62"/>
      <c r="T228" s="62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</row>
    <row r="229" spans="6:40">
      <c r="F229" s="27"/>
      <c r="G229" s="28"/>
      <c r="H229" s="28"/>
      <c r="I229" s="29"/>
      <c r="J229" s="28"/>
      <c r="K229" s="28"/>
      <c r="L229" s="28"/>
      <c r="M229" s="29"/>
      <c r="N229" s="28"/>
      <c r="O229" s="28"/>
      <c r="P229" s="28"/>
      <c r="Q229" s="29"/>
      <c r="R229" s="62"/>
      <c r="S229" s="62"/>
      <c r="T229" s="62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</row>
    <row r="230" spans="6:40">
      <c r="F230" s="27"/>
      <c r="G230" s="28"/>
      <c r="H230" s="28"/>
      <c r="I230" s="29"/>
      <c r="J230" s="28"/>
      <c r="K230" s="28"/>
      <c r="L230" s="28"/>
      <c r="M230" s="29"/>
      <c r="N230" s="28"/>
      <c r="O230" s="28"/>
      <c r="P230" s="28"/>
      <c r="Q230" s="29"/>
      <c r="R230" s="62"/>
      <c r="S230" s="62"/>
      <c r="T230" s="62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</row>
    <row r="231" spans="6:40">
      <c r="F231" s="27"/>
      <c r="G231" s="28"/>
      <c r="H231" s="28"/>
      <c r="I231" s="29"/>
      <c r="J231" s="28"/>
      <c r="K231" s="28"/>
      <c r="L231" s="28"/>
      <c r="M231" s="29"/>
      <c r="N231" s="28"/>
      <c r="O231" s="28"/>
      <c r="P231" s="28"/>
      <c r="Q231" s="29"/>
      <c r="R231" s="62"/>
      <c r="S231" s="62"/>
      <c r="T231" s="62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</row>
    <row r="232" spans="6:40">
      <c r="F232" s="27"/>
      <c r="G232" s="28"/>
      <c r="H232" s="28"/>
      <c r="I232" s="29"/>
      <c r="J232" s="28"/>
      <c r="K232" s="28"/>
      <c r="L232" s="28"/>
      <c r="M232" s="29"/>
      <c r="N232" s="28"/>
      <c r="O232" s="28"/>
      <c r="P232" s="28"/>
      <c r="Q232" s="29"/>
      <c r="R232" s="62"/>
      <c r="S232" s="62"/>
      <c r="T232" s="62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</row>
    <row r="233" spans="6:40">
      <c r="F233" s="27"/>
      <c r="G233" s="28"/>
      <c r="H233" s="28"/>
      <c r="I233" s="29"/>
      <c r="J233" s="28"/>
      <c r="K233" s="28"/>
      <c r="L233" s="28"/>
      <c r="M233" s="29"/>
      <c r="N233" s="28"/>
      <c r="O233" s="28"/>
      <c r="P233" s="28"/>
      <c r="Q233" s="29"/>
      <c r="R233" s="62"/>
      <c r="S233" s="62"/>
      <c r="T233" s="62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</row>
    <row r="234" spans="6:40">
      <c r="F234" s="27"/>
      <c r="G234" s="28"/>
      <c r="H234" s="28"/>
      <c r="I234" s="29"/>
      <c r="J234" s="28"/>
      <c r="K234" s="28"/>
      <c r="L234" s="28"/>
      <c r="M234" s="29"/>
      <c r="N234" s="28"/>
      <c r="O234" s="28"/>
      <c r="P234" s="28"/>
      <c r="Q234" s="29"/>
      <c r="R234" s="62"/>
      <c r="S234" s="62"/>
      <c r="T234" s="62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</row>
    <row r="235" spans="6:40">
      <c r="F235" s="27"/>
      <c r="G235" s="28"/>
      <c r="H235" s="28"/>
      <c r="I235" s="29"/>
      <c r="J235" s="28"/>
      <c r="K235" s="28"/>
      <c r="L235" s="28"/>
      <c r="M235" s="29"/>
      <c r="N235" s="28"/>
      <c r="O235" s="28"/>
      <c r="P235" s="28"/>
      <c r="Q235" s="29"/>
      <c r="R235" s="62"/>
      <c r="S235" s="62"/>
      <c r="T235" s="62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</row>
    <row r="236" spans="6:40">
      <c r="F236" s="27"/>
      <c r="G236" s="28"/>
      <c r="H236" s="28"/>
      <c r="I236" s="29"/>
      <c r="J236" s="28"/>
      <c r="K236" s="28"/>
      <c r="L236" s="28"/>
      <c r="M236" s="29"/>
      <c r="N236" s="28"/>
      <c r="O236" s="28"/>
      <c r="P236" s="28"/>
      <c r="Q236" s="29"/>
      <c r="R236" s="62"/>
      <c r="S236" s="62"/>
      <c r="T236" s="62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</row>
    <row r="237" spans="6:40">
      <c r="F237" s="27"/>
      <c r="G237" s="28"/>
      <c r="H237" s="28"/>
      <c r="I237" s="29"/>
      <c r="J237" s="28"/>
      <c r="K237" s="28"/>
      <c r="L237" s="28"/>
      <c r="M237" s="29"/>
      <c r="N237" s="28"/>
      <c r="O237" s="28"/>
      <c r="P237" s="28"/>
      <c r="Q237" s="29"/>
      <c r="R237" s="62"/>
      <c r="S237" s="62"/>
      <c r="T237" s="62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</row>
    <row r="238" spans="6:40">
      <c r="F238" s="27"/>
      <c r="G238" s="28"/>
      <c r="H238" s="28"/>
      <c r="I238" s="29"/>
      <c r="J238" s="28"/>
      <c r="K238" s="28"/>
      <c r="L238" s="28"/>
      <c r="M238" s="29"/>
      <c r="N238" s="28"/>
      <c r="O238" s="28"/>
      <c r="P238" s="28"/>
      <c r="Q238" s="29"/>
      <c r="R238" s="62"/>
      <c r="S238" s="62"/>
      <c r="T238" s="62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</row>
    <row r="239" spans="6:40">
      <c r="F239" s="27"/>
      <c r="G239" s="28"/>
      <c r="H239" s="28"/>
      <c r="I239" s="29"/>
      <c r="J239" s="28"/>
      <c r="K239" s="28"/>
      <c r="L239" s="28"/>
      <c r="M239" s="29"/>
      <c r="N239" s="28"/>
      <c r="O239" s="28"/>
      <c r="P239" s="28"/>
      <c r="Q239" s="29"/>
      <c r="R239" s="62"/>
      <c r="S239" s="62"/>
      <c r="T239" s="62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</row>
    <row r="240" spans="6:40">
      <c r="F240" s="27"/>
      <c r="G240" s="28"/>
      <c r="H240" s="28"/>
      <c r="I240" s="29"/>
      <c r="J240" s="28"/>
      <c r="K240" s="28"/>
      <c r="L240" s="28"/>
      <c r="M240" s="29"/>
      <c r="N240" s="28"/>
      <c r="O240" s="28"/>
      <c r="P240" s="28"/>
      <c r="Q240" s="29"/>
      <c r="R240" s="62"/>
      <c r="S240" s="62"/>
      <c r="T240" s="62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</row>
    <row r="241" spans="6:40">
      <c r="F241" s="27"/>
      <c r="G241" s="28"/>
      <c r="H241" s="28"/>
      <c r="I241" s="29"/>
      <c r="J241" s="28"/>
      <c r="K241" s="28"/>
      <c r="L241" s="28"/>
      <c r="M241" s="29"/>
      <c r="N241" s="28"/>
      <c r="O241" s="28"/>
      <c r="P241" s="28"/>
      <c r="Q241" s="29"/>
      <c r="R241" s="62"/>
      <c r="S241" s="62"/>
      <c r="T241" s="62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</row>
    <row r="242" spans="6:40">
      <c r="F242" s="27"/>
      <c r="G242" s="28"/>
      <c r="H242" s="28"/>
      <c r="I242" s="29"/>
      <c r="J242" s="28"/>
      <c r="K242" s="28"/>
      <c r="L242" s="28"/>
      <c r="M242" s="29"/>
      <c r="N242" s="28"/>
      <c r="O242" s="28"/>
      <c r="P242" s="28"/>
      <c r="Q242" s="29"/>
      <c r="R242" s="62"/>
      <c r="S242" s="62"/>
      <c r="T242" s="62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</row>
    <row r="243" spans="6:40">
      <c r="F243" s="27"/>
      <c r="G243" s="28"/>
      <c r="H243" s="28"/>
      <c r="I243" s="29"/>
      <c r="J243" s="28"/>
      <c r="K243" s="28"/>
      <c r="L243" s="28"/>
      <c r="M243" s="29"/>
      <c r="N243" s="28"/>
      <c r="O243" s="28"/>
      <c r="P243" s="28"/>
      <c r="Q243" s="29"/>
      <c r="R243" s="62"/>
      <c r="S243" s="62"/>
      <c r="T243" s="62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</row>
    <row r="244" spans="6:40">
      <c r="F244" s="27"/>
      <c r="G244" s="28"/>
      <c r="H244" s="28"/>
      <c r="I244" s="29"/>
      <c r="J244" s="28"/>
      <c r="K244" s="28"/>
      <c r="L244" s="28"/>
      <c r="M244" s="29"/>
      <c r="N244" s="28"/>
      <c r="O244" s="28"/>
      <c r="P244" s="28"/>
      <c r="Q244" s="29"/>
      <c r="R244" s="62"/>
      <c r="S244" s="62"/>
      <c r="T244" s="62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</row>
    <row r="245" spans="6:40">
      <c r="F245" s="27"/>
      <c r="G245" s="28"/>
      <c r="H245" s="28"/>
      <c r="I245" s="29"/>
      <c r="J245" s="28"/>
      <c r="K245" s="28"/>
      <c r="L245" s="28"/>
      <c r="M245" s="29"/>
      <c r="N245" s="28"/>
      <c r="O245" s="28"/>
      <c r="P245" s="28"/>
      <c r="Q245" s="29"/>
      <c r="R245" s="62"/>
      <c r="S245" s="62"/>
      <c r="T245" s="62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</row>
    <row r="246" spans="6:40">
      <c r="F246" s="27"/>
      <c r="G246" s="28"/>
      <c r="H246" s="28"/>
      <c r="I246" s="29"/>
      <c r="J246" s="28"/>
      <c r="K246" s="28"/>
      <c r="L246" s="28"/>
      <c r="M246" s="29"/>
      <c r="N246" s="28"/>
      <c r="O246" s="28"/>
      <c r="P246" s="28"/>
      <c r="Q246" s="29"/>
      <c r="R246" s="62"/>
      <c r="S246" s="62"/>
      <c r="T246" s="62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</row>
    <row r="247" spans="6:40">
      <c r="F247" s="27"/>
      <c r="G247" s="28"/>
      <c r="H247" s="28"/>
      <c r="I247" s="29"/>
      <c r="J247" s="28"/>
      <c r="K247" s="28"/>
      <c r="L247" s="28"/>
      <c r="M247" s="29"/>
      <c r="N247" s="28"/>
      <c r="O247" s="28"/>
      <c r="P247" s="28"/>
      <c r="Q247" s="29"/>
      <c r="R247" s="62"/>
      <c r="S247" s="62"/>
      <c r="T247" s="62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</row>
    <row r="248" spans="6:40">
      <c r="F248" s="27"/>
      <c r="G248" s="28"/>
      <c r="H248" s="28"/>
      <c r="I248" s="29"/>
      <c r="J248" s="28"/>
      <c r="K248" s="28"/>
      <c r="L248" s="28"/>
      <c r="M248" s="29"/>
      <c r="N248" s="28"/>
      <c r="O248" s="28"/>
      <c r="P248" s="28"/>
      <c r="Q248" s="29"/>
      <c r="R248" s="62"/>
      <c r="S248" s="62"/>
      <c r="T248" s="62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</row>
    <row r="249" spans="6:40">
      <c r="F249" s="27"/>
      <c r="G249" s="28"/>
      <c r="H249" s="28"/>
      <c r="I249" s="29"/>
      <c r="J249" s="28"/>
      <c r="K249" s="28"/>
      <c r="L249" s="28"/>
      <c r="M249" s="29"/>
      <c r="N249" s="28"/>
      <c r="O249" s="28"/>
      <c r="P249" s="28"/>
      <c r="Q249" s="29"/>
      <c r="R249" s="62"/>
      <c r="S249" s="62"/>
      <c r="T249" s="62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</row>
    <row r="250" spans="6:40">
      <c r="F250" s="27"/>
      <c r="G250" s="28"/>
      <c r="H250" s="28"/>
      <c r="I250" s="29"/>
      <c r="J250" s="28"/>
      <c r="K250" s="28"/>
      <c r="L250" s="28"/>
      <c r="M250" s="29"/>
      <c r="N250" s="28"/>
      <c r="O250" s="28"/>
      <c r="P250" s="28"/>
      <c r="Q250" s="29"/>
      <c r="R250" s="62"/>
      <c r="S250" s="62"/>
      <c r="T250" s="62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</row>
    <row r="251" spans="6:40">
      <c r="F251" s="27"/>
      <c r="G251" s="28"/>
      <c r="H251" s="28"/>
      <c r="I251" s="29"/>
      <c r="J251" s="28"/>
      <c r="K251" s="28"/>
      <c r="L251" s="28"/>
      <c r="M251" s="29"/>
      <c r="N251" s="28"/>
      <c r="O251" s="28"/>
      <c r="P251" s="28"/>
      <c r="Q251" s="29"/>
      <c r="R251" s="62"/>
      <c r="S251" s="62"/>
      <c r="T251" s="62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</row>
    <row r="252" spans="6:40">
      <c r="F252" s="27"/>
      <c r="G252" s="28"/>
      <c r="H252" s="28"/>
      <c r="I252" s="29"/>
      <c r="J252" s="28"/>
      <c r="K252" s="28"/>
      <c r="L252" s="28"/>
      <c r="M252" s="29"/>
      <c r="N252" s="28"/>
      <c r="O252" s="28"/>
      <c r="P252" s="28"/>
      <c r="Q252" s="29"/>
      <c r="R252" s="62"/>
      <c r="S252" s="62"/>
      <c r="T252" s="62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</row>
    <row r="253" spans="6:40">
      <c r="F253" s="27"/>
      <c r="G253" s="28"/>
      <c r="H253" s="28"/>
      <c r="I253" s="29"/>
      <c r="J253" s="28"/>
      <c r="K253" s="28"/>
      <c r="L253" s="28"/>
      <c r="M253" s="29"/>
      <c r="N253" s="28"/>
      <c r="O253" s="28"/>
      <c r="P253" s="28"/>
      <c r="Q253" s="29"/>
      <c r="R253" s="62"/>
      <c r="S253" s="62"/>
      <c r="T253" s="62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</row>
    <row r="254" spans="6:40">
      <c r="F254" s="27"/>
      <c r="G254" s="28"/>
      <c r="H254" s="28"/>
      <c r="I254" s="29"/>
      <c r="J254" s="28"/>
      <c r="K254" s="28"/>
      <c r="L254" s="28"/>
      <c r="M254" s="29"/>
      <c r="N254" s="28"/>
      <c r="O254" s="28"/>
      <c r="P254" s="28"/>
      <c r="Q254" s="29"/>
      <c r="R254" s="62"/>
      <c r="S254" s="62"/>
      <c r="T254" s="62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</row>
    <row r="255" spans="6:40">
      <c r="F255" s="27"/>
      <c r="G255" s="28"/>
      <c r="H255" s="28"/>
      <c r="I255" s="29"/>
      <c r="J255" s="28"/>
      <c r="K255" s="28"/>
      <c r="L255" s="28"/>
      <c r="M255" s="29"/>
      <c r="N255" s="28"/>
      <c r="O255" s="28"/>
      <c r="P255" s="28"/>
      <c r="Q255" s="29"/>
      <c r="R255" s="62"/>
      <c r="S255" s="62"/>
      <c r="T255" s="62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</row>
    <row r="256" spans="6:40">
      <c r="F256" s="27"/>
      <c r="G256" s="28"/>
      <c r="H256" s="28"/>
      <c r="I256" s="29"/>
      <c r="J256" s="28"/>
      <c r="K256" s="28"/>
      <c r="L256" s="28"/>
      <c r="M256" s="29"/>
      <c r="N256" s="28"/>
      <c r="O256" s="28"/>
      <c r="P256" s="28"/>
      <c r="Q256" s="29"/>
      <c r="R256" s="62"/>
      <c r="S256" s="62"/>
      <c r="T256" s="62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</row>
    <row r="257" spans="6:40">
      <c r="F257" s="27"/>
      <c r="G257" s="28"/>
      <c r="H257" s="28"/>
      <c r="I257" s="29"/>
      <c r="J257" s="28"/>
      <c r="K257" s="28"/>
      <c r="L257" s="28"/>
      <c r="M257" s="29"/>
      <c r="N257" s="28"/>
      <c r="O257" s="28"/>
      <c r="P257" s="28"/>
      <c r="Q257" s="29"/>
      <c r="R257" s="62"/>
      <c r="S257" s="62"/>
      <c r="T257" s="62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</row>
    <row r="258" spans="6:40">
      <c r="F258" s="27"/>
      <c r="G258" s="28"/>
      <c r="H258" s="28"/>
      <c r="I258" s="29"/>
      <c r="J258" s="28"/>
      <c r="K258" s="28"/>
      <c r="L258" s="28"/>
      <c r="M258" s="29"/>
      <c r="N258" s="28"/>
      <c r="O258" s="28"/>
      <c r="P258" s="28"/>
      <c r="Q258" s="29"/>
      <c r="R258" s="62"/>
      <c r="S258" s="62"/>
      <c r="T258" s="62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</row>
    <row r="259" spans="6:40">
      <c r="F259" s="27"/>
      <c r="G259" s="28"/>
      <c r="H259" s="28"/>
      <c r="I259" s="29"/>
      <c r="J259" s="28"/>
      <c r="K259" s="28"/>
      <c r="L259" s="28"/>
      <c r="M259" s="29"/>
      <c r="N259" s="28"/>
      <c r="O259" s="28"/>
      <c r="P259" s="28"/>
      <c r="Q259" s="29"/>
      <c r="R259" s="62"/>
      <c r="S259" s="62"/>
      <c r="T259" s="62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</row>
    <row r="260" spans="6:40">
      <c r="F260" s="27"/>
      <c r="G260" s="28"/>
      <c r="H260" s="28"/>
      <c r="I260" s="29"/>
      <c r="J260" s="28"/>
      <c r="K260" s="28"/>
      <c r="L260" s="28"/>
      <c r="M260" s="29"/>
      <c r="N260" s="28"/>
      <c r="O260" s="28"/>
      <c r="P260" s="28"/>
      <c r="Q260" s="29"/>
      <c r="R260" s="62"/>
      <c r="S260" s="62"/>
      <c r="T260" s="62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</row>
    <row r="261" spans="6:40">
      <c r="F261" s="27"/>
      <c r="G261" s="28"/>
      <c r="H261" s="28"/>
      <c r="I261" s="29"/>
      <c r="J261" s="28"/>
      <c r="K261" s="28"/>
      <c r="L261" s="28"/>
      <c r="M261" s="29"/>
      <c r="N261" s="28"/>
      <c r="O261" s="28"/>
      <c r="P261" s="28"/>
      <c r="Q261" s="29"/>
      <c r="R261" s="62"/>
      <c r="S261" s="62"/>
      <c r="T261" s="62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</row>
    <row r="262" spans="6:40">
      <c r="F262" s="27"/>
      <c r="G262" s="28"/>
      <c r="H262" s="28"/>
      <c r="I262" s="29"/>
      <c r="J262" s="28"/>
      <c r="K262" s="28"/>
      <c r="L262" s="28"/>
      <c r="M262" s="29"/>
      <c r="N262" s="28"/>
      <c r="O262" s="28"/>
      <c r="P262" s="28"/>
      <c r="Q262" s="29"/>
      <c r="R262" s="62"/>
      <c r="S262" s="62"/>
      <c r="T262" s="62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</row>
    <row r="263" spans="6:40">
      <c r="F263" s="27"/>
      <c r="G263" s="28"/>
      <c r="H263" s="28"/>
      <c r="I263" s="29"/>
      <c r="J263" s="28"/>
      <c r="K263" s="28"/>
      <c r="L263" s="28"/>
      <c r="M263" s="29"/>
      <c r="N263" s="28"/>
      <c r="O263" s="28"/>
      <c r="P263" s="28"/>
      <c r="Q263" s="29"/>
      <c r="R263" s="62"/>
      <c r="S263" s="62"/>
      <c r="T263" s="62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S4" sqref="S4:S2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2.83203125" customWidth="1"/>
    <col min="4" max="4" width="10.6640625" style="18" hidden="1" customWidth="1"/>
    <col min="5" max="5" width="13.6640625" style="19" hidden="1" customWidth="1"/>
    <col min="6" max="6" width="13.6640625" hidden="1" customWidth="1"/>
    <col min="7" max="7" width="13.6640625" style="19" hidden="1" customWidth="1"/>
    <col min="8" max="8" width="16.6640625" style="18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18" hidden="1" customWidth="1"/>
    <col min="13" max="13" width="13.6640625" hidden="1" customWidth="1"/>
    <col min="14" max="14" width="10.6640625" hidden="1" customWidth="1"/>
    <col min="15" max="15" width="7.5" style="19" hidden="1" customWidth="1"/>
    <col min="16" max="16" width="16.6640625" style="18" hidden="1" customWidth="1"/>
    <col min="17" max="17" width="41.5" customWidth="1"/>
    <col min="18" max="18" width="25" bestFit="1" customWidth="1"/>
  </cols>
  <sheetData>
    <row r="1" spans="1:42">
      <c r="B1" s="19"/>
      <c r="C1" s="19"/>
      <c r="E1" s="20" t="s">
        <v>16</v>
      </c>
      <c r="F1" s="19"/>
      <c r="I1" s="20" t="s">
        <v>17</v>
      </c>
      <c r="J1" s="20"/>
      <c r="K1" s="20"/>
      <c r="L1" s="21"/>
      <c r="M1" s="74" t="s">
        <v>1</v>
      </c>
      <c r="N1" s="74"/>
      <c r="O1" s="74"/>
      <c r="P1" s="75"/>
    </row>
    <row r="2" spans="1:42">
      <c r="A2" s="22" t="s">
        <v>18</v>
      </c>
      <c r="B2" s="20" t="s">
        <v>19</v>
      </c>
      <c r="C2" s="25" t="s">
        <v>37</v>
      </c>
      <c r="D2" s="21" t="s">
        <v>20</v>
      </c>
      <c r="E2" s="20" t="s">
        <v>22</v>
      </c>
      <c r="F2" s="20" t="s">
        <v>23</v>
      </c>
      <c r="G2" s="25" t="s">
        <v>14</v>
      </c>
      <c r="H2" s="21" t="s">
        <v>11</v>
      </c>
      <c r="I2" s="20" t="s">
        <v>22</v>
      </c>
      <c r="J2" s="20" t="s">
        <v>23</v>
      </c>
      <c r="K2" s="20" t="s">
        <v>21</v>
      </c>
      <c r="L2" s="21" t="s">
        <v>24</v>
      </c>
      <c r="M2" s="20" t="s">
        <v>22</v>
      </c>
      <c r="N2" s="20" t="s">
        <v>25</v>
      </c>
      <c r="O2" s="20" t="s">
        <v>21</v>
      </c>
      <c r="P2" s="21" t="s">
        <v>11</v>
      </c>
      <c r="Q2" s="63" t="s">
        <v>122</v>
      </c>
      <c r="R2" s="64" t="s">
        <v>123</v>
      </c>
      <c r="S2" s="34" t="s">
        <v>124</v>
      </c>
    </row>
    <row r="3" spans="1:42">
      <c r="E3" s="19" t="s">
        <v>32</v>
      </c>
      <c r="F3" t="s">
        <v>32</v>
      </c>
      <c r="G3" s="19" t="s">
        <v>32</v>
      </c>
      <c r="H3" s="18" t="s">
        <v>32</v>
      </c>
      <c r="I3" s="26" t="s">
        <v>32</v>
      </c>
      <c r="J3" s="26" t="s">
        <v>32</v>
      </c>
      <c r="K3" s="26" t="s">
        <v>32</v>
      </c>
      <c r="L3" s="18" t="s">
        <v>32</v>
      </c>
      <c r="M3" s="26" t="s">
        <v>32</v>
      </c>
      <c r="N3" s="26" t="s">
        <v>32</v>
      </c>
      <c r="O3" s="26" t="s">
        <v>32</v>
      </c>
      <c r="P3" s="18" t="s">
        <v>32</v>
      </c>
      <c r="Q3" s="26" t="s">
        <v>32</v>
      </c>
      <c r="R3" s="26" t="s">
        <v>32</v>
      </c>
      <c r="S3" s="26" t="s">
        <v>32</v>
      </c>
    </row>
    <row r="4" spans="1:42">
      <c r="A4">
        <v>1</v>
      </c>
      <c r="B4" t="s">
        <v>80</v>
      </c>
      <c r="C4">
        <v>90</v>
      </c>
      <c r="D4" s="18">
        <v>75</v>
      </c>
      <c r="E4" s="19">
        <v>29.014700000000001</v>
      </c>
      <c r="F4">
        <v>29.015000000000001</v>
      </c>
      <c r="G4" s="19">
        <f t="shared" ref="G4:G26" si="0">E4-F4</f>
        <v>-2.9999999999930083E-4</v>
      </c>
      <c r="H4" s="35">
        <f>(E4+F4)/2</f>
        <v>29.014850000000003</v>
      </c>
      <c r="I4" s="28">
        <v>29.090900000000001</v>
      </c>
      <c r="J4" s="28">
        <v>29.091000000000001</v>
      </c>
      <c r="K4" s="28">
        <f>J4-I4</f>
        <v>9.9999999999766942E-5</v>
      </c>
      <c r="L4" s="35">
        <f>(I4+J4)/2</f>
        <v>29.090949999999999</v>
      </c>
      <c r="M4" s="28">
        <v>29.0901</v>
      </c>
      <c r="N4" s="28">
        <v>29.090599999999998</v>
      </c>
      <c r="O4" s="30">
        <f>M4-N4</f>
        <v>-4.9999999999883471E-4</v>
      </c>
      <c r="P4" s="35">
        <f>(M4+N4)/2</f>
        <v>29.090350000000001</v>
      </c>
      <c r="Q4" s="28">
        <f>(L4-H4)</f>
        <v>7.6099999999996726E-2</v>
      </c>
      <c r="R4" s="28">
        <f>P4-H4</f>
        <v>7.5499999999998124E-2</v>
      </c>
      <c r="S4" s="28">
        <f>Q4-R4</f>
        <v>5.9999999999860165E-4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>
      <c r="C5">
        <v>63</v>
      </c>
      <c r="D5" s="18">
        <v>76</v>
      </c>
      <c r="E5" s="19">
        <v>29.22</v>
      </c>
      <c r="F5">
        <v>29.220199999999998</v>
      </c>
      <c r="G5" s="19">
        <f t="shared" si="0"/>
        <v>-1.9999999999953388E-4</v>
      </c>
      <c r="H5" s="35">
        <f t="shared" ref="H5:H26" si="1">(E5+F5)/2</f>
        <v>29.220099999999999</v>
      </c>
      <c r="I5" s="28">
        <v>29.369399999999999</v>
      </c>
      <c r="J5" s="28">
        <v>29.369900000000001</v>
      </c>
      <c r="K5" s="28">
        <f t="shared" ref="K5:K26" si="2">J5-I5</f>
        <v>5.0000000000238742E-4</v>
      </c>
      <c r="L5" s="35">
        <f t="shared" ref="L5:L26" si="3">(I5+J5)/2</f>
        <v>29.36965</v>
      </c>
      <c r="M5" s="28">
        <v>29.367100000000001</v>
      </c>
      <c r="N5" s="28">
        <v>29.367100000000001</v>
      </c>
      <c r="O5" s="30">
        <f t="shared" ref="O5:O26" si="4">M5-N5</f>
        <v>0</v>
      </c>
      <c r="P5" s="35">
        <f t="shared" ref="P5:P26" si="5">(M5+N5)/2</f>
        <v>29.367100000000001</v>
      </c>
      <c r="Q5" s="28">
        <f t="shared" ref="Q5:Q26" si="6">(L5-H5)</f>
        <v>0.1495500000000014</v>
      </c>
      <c r="R5" s="28">
        <f t="shared" ref="R5:R26" si="7">P5-H5</f>
        <v>0.14700000000000202</v>
      </c>
      <c r="S5" s="28">
        <f t="shared" ref="S5:S26" si="8">Q5-R5</f>
        <v>2.5499999999993861E-3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>
      <c r="A6">
        <v>2</v>
      </c>
      <c r="B6" t="s">
        <v>81</v>
      </c>
      <c r="C6">
        <v>90</v>
      </c>
      <c r="D6" s="18">
        <v>77</v>
      </c>
      <c r="E6" s="19">
        <v>29.735399999999998</v>
      </c>
      <c r="F6">
        <v>29.735600000000002</v>
      </c>
      <c r="G6" s="19">
        <f t="shared" si="0"/>
        <v>-2.000000000030866E-4</v>
      </c>
      <c r="H6" s="35">
        <f t="shared" si="1"/>
        <v>29.735500000000002</v>
      </c>
      <c r="I6" s="28">
        <v>29.852</v>
      </c>
      <c r="J6" s="28">
        <v>29.851900000000001</v>
      </c>
      <c r="K6" s="28">
        <f t="shared" si="2"/>
        <v>-9.9999999999766942E-5</v>
      </c>
      <c r="L6" s="35">
        <f t="shared" si="3"/>
        <v>29.851950000000002</v>
      </c>
      <c r="M6" s="28">
        <v>29.8491</v>
      </c>
      <c r="N6" s="28">
        <v>29.848800000000001</v>
      </c>
      <c r="O6" s="30">
        <f t="shared" si="4"/>
        <v>2.9999999999930083E-4</v>
      </c>
      <c r="P6" s="35">
        <f t="shared" si="5"/>
        <v>29.848950000000002</v>
      </c>
      <c r="Q6" s="28">
        <f t="shared" si="6"/>
        <v>0.11645000000000039</v>
      </c>
      <c r="R6" s="28">
        <f t="shared" si="7"/>
        <v>0.11345000000000027</v>
      </c>
      <c r="S6" s="28">
        <f t="shared" si="8"/>
        <v>3.0000000000001137E-3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</row>
    <row r="7" spans="1:42">
      <c r="C7">
        <v>63</v>
      </c>
      <c r="D7" s="18">
        <v>78</v>
      </c>
      <c r="E7" s="19">
        <v>28.847100000000001</v>
      </c>
      <c r="F7">
        <v>28.847200000000001</v>
      </c>
      <c r="G7" s="19">
        <f t="shared" si="0"/>
        <v>-9.9999999999766942E-5</v>
      </c>
      <c r="H7" s="35">
        <f t="shared" si="1"/>
        <v>28.847149999999999</v>
      </c>
      <c r="I7" s="28">
        <v>29.098500000000001</v>
      </c>
      <c r="J7" s="28">
        <v>29.098600000000001</v>
      </c>
      <c r="K7" s="28">
        <f t="shared" si="2"/>
        <v>9.9999999999766942E-5</v>
      </c>
      <c r="L7" s="35">
        <f t="shared" si="3"/>
        <v>29.098550000000003</v>
      </c>
      <c r="M7" s="28">
        <v>29.095199999999998</v>
      </c>
      <c r="N7" s="28">
        <v>29.095600000000001</v>
      </c>
      <c r="O7" s="30">
        <f t="shared" si="4"/>
        <v>-4.0000000000262048E-4</v>
      </c>
      <c r="P7" s="35">
        <f t="shared" si="5"/>
        <v>29.095399999999998</v>
      </c>
      <c r="Q7" s="28">
        <f t="shared" si="6"/>
        <v>0.25140000000000384</v>
      </c>
      <c r="R7" s="28">
        <f t="shared" si="7"/>
        <v>0.24824999999999875</v>
      </c>
      <c r="S7" s="28">
        <f t="shared" si="8"/>
        <v>3.1500000000050932E-3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>
      <c r="A8">
        <v>3</v>
      </c>
      <c r="B8" t="s">
        <v>82</v>
      </c>
      <c r="C8">
        <v>90</v>
      </c>
      <c r="D8" s="18">
        <v>79</v>
      </c>
      <c r="E8" s="19">
        <v>29.6175</v>
      </c>
      <c r="F8">
        <v>29.6174</v>
      </c>
      <c r="G8" s="19">
        <f t="shared" si="0"/>
        <v>9.9999999999766942E-5</v>
      </c>
      <c r="H8" s="35">
        <f t="shared" si="1"/>
        <v>29.617449999999998</v>
      </c>
      <c r="I8" s="28">
        <v>29.859300000000001</v>
      </c>
      <c r="J8" s="28">
        <v>29.859100000000002</v>
      </c>
      <c r="K8" s="28">
        <f t="shared" si="2"/>
        <v>-1.9999999999953388E-4</v>
      </c>
      <c r="L8" s="35">
        <f t="shared" si="3"/>
        <v>29.859200000000001</v>
      </c>
      <c r="M8" s="28">
        <v>29.8553</v>
      </c>
      <c r="N8" s="28">
        <v>29.855799999999999</v>
      </c>
      <c r="O8" s="30">
        <f t="shared" si="4"/>
        <v>-4.9999999999883471E-4</v>
      </c>
      <c r="P8" s="35">
        <f t="shared" si="5"/>
        <v>29.855550000000001</v>
      </c>
      <c r="Q8" s="28">
        <f t="shared" si="6"/>
        <v>0.24175000000000324</v>
      </c>
      <c r="R8" s="28">
        <f t="shared" si="7"/>
        <v>0.23810000000000286</v>
      </c>
      <c r="S8" s="28">
        <f t="shared" si="8"/>
        <v>3.6500000000003752E-3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</row>
    <row r="9" spans="1:42">
      <c r="C9">
        <v>63</v>
      </c>
      <c r="D9" s="18">
        <v>80</v>
      </c>
      <c r="E9" s="19">
        <v>29.011299999999999</v>
      </c>
      <c r="F9">
        <v>29.011199999999999</v>
      </c>
      <c r="G9" s="19">
        <f t="shared" si="0"/>
        <v>9.9999999999766942E-5</v>
      </c>
      <c r="H9" s="35">
        <f t="shared" si="1"/>
        <v>29.011249999999997</v>
      </c>
      <c r="I9" s="28">
        <v>29.505099999999999</v>
      </c>
      <c r="J9" s="28">
        <v>29.505299999999998</v>
      </c>
      <c r="K9" s="28">
        <f t="shared" si="2"/>
        <v>1.9999999999953388E-4</v>
      </c>
      <c r="L9" s="35">
        <f t="shared" si="3"/>
        <v>29.505199999999999</v>
      </c>
      <c r="M9" s="28">
        <v>29.501100000000001</v>
      </c>
      <c r="N9" s="28">
        <v>29.501200000000001</v>
      </c>
      <c r="O9" s="30">
        <f t="shared" si="4"/>
        <v>-9.9999999999766942E-5</v>
      </c>
      <c r="P9" s="35">
        <f t="shared" si="5"/>
        <v>29.501150000000003</v>
      </c>
      <c r="Q9" s="28">
        <f t="shared" si="6"/>
        <v>0.49395000000000167</v>
      </c>
      <c r="R9" s="28">
        <f t="shared" si="7"/>
        <v>0.48990000000000578</v>
      </c>
      <c r="S9" s="28">
        <f t="shared" si="8"/>
        <v>4.0499999999958902E-3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>
      <c r="A10">
        <v>4</v>
      </c>
      <c r="B10" t="s">
        <v>83</v>
      </c>
      <c r="C10">
        <v>850</v>
      </c>
      <c r="D10" s="18">
        <v>81</v>
      </c>
      <c r="E10" s="19">
        <v>29.029299999999999</v>
      </c>
      <c r="F10">
        <v>29.029399999999999</v>
      </c>
      <c r="G10" s="19">
        <f t="shared" si="0"/>
        <v>-9.9999999999766942E-5</v>
      </c>
      <c r="H10" s="35">
        <f t="shared" si="1"/>
        <v>29.029350000000001</v>
      </c>
      <c r="I10" s="28">
        <v>29.0321</v>
      </c>
      <c r="J10" s="28">
        <v>29.0318</v>
      </c>
      <c r="K10" s="28">
        <f t="shared" si="2"/>
        <v>-2.9999999999930083E-4</v>
      </c>
      <c r="L10" s="35">
        <f t="shared" si="3"/>
        <v>29.031950000000002</v>
      </c>
      <c r="M10" s="28">
        <v>29.039100000000001</v>
      </c>
      <c r="N10" s="28">
        <v>29.039000000000001</v>
      </c>
      <c r="O10" s="30">
        <f t="shared" si="4"/>
        <v>9.9999999999766942E-5</v>
      </c>
      <c r="P10" s="35">
        <f t="shared" si="5"/>
        <v>29.039050000000003</v>
      </c>
      <c r="Q10" s="28">
        <f t="shared" si="6"/>
        <v>2.6000000000010459E-3</v>
      </c>
      <c r="R10" s="28">
        <f t="shared" si="7"/>
        <v>9.7000000000022624E-3</v>
      </c>
      <c r="S10" s="28">
        <f t="shared" si="8"/>
        <v>-7.1000000000012164E-3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>
      <c r="C11">
        <v>90</v>
      </c>
      <c r="D11" s="18">
        <v>82</v>
      </c>
      <c r="E11" s="19">
        <v>29.9649</v>
      </c>
      <c r="F11">
        <v>29.965199999999999</v>
      </c>
      <c r="G11" s="19">
        <f t="shared" si="0"/>
        <v>-2.9999999999930083E-4</v>
      </c>
      <c r="H11" s="35">
        <f t="shared" si="1"/>
        <v>29.965049999999998</v>
      </c>
      <c r="I11" s="28">
        <v>30.259899999999998</v>
      </c>
      <c r="J11" s="28">
        <v>30.260200000000001</v>
      </c>
      <c r="K11" s="28">
        <f t="shared" si="2"/>
        <v>3.0000000000285354E-4</v>
      </c>
      <c r="L11" s="35">
        <f t="shared" si="3"/>
        <v>30.26005</v>
      </c>
      <c r="M11" s="28">
        <v>30.2498</v>
      </c>
      <c r="N11" s="28">
        <v>30.249400000000001</v>
      </c>
      <c r="O11" s="30">
        <f t="shared" si="4"/>
        <v>3.9999999999906777E-4</v>
      </c>
      <c r="P11" s="35">
        <f t="shared" si="5"/>
        <v>30.249600000000001</v>
      </c>
      <c r="Q11" s="28">
        <f t="shared" si="6"/>
        <v>0.29500000000000171</v>
      </c>
      <c r="R11" s="28">
        <f t="shared" si="7"/>
        <v>0.28455000000000297</v>
      </c>
      <c r="S11" s="28">
        <f t="shared" si="8"/>
        <v>1.0449999999998738E-2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>
      <c r="C12">
        <v>63</v>
      </c>
      <c r="D12" s="18">
        <v>83</v>
      </c>
      <c r="E12" s="19">
        <v>29.859300000000001</v>
      </c>
      <c r="F12">
        <v>29.8598</v>
      </c>
      <c r="G12" s="19">
        <f t="shared" si="0"/>
        <v>-4.9999999999883471E-4</v>
      </c>
      <c r="H12" s="35">
        <f t="shared" si="1"/>
        <v>29.859549999999999</v>
      </c>
      <c r="I12" s="28">
        <v>30.3385</v>
      </c>
      <c r="J12" s="28">
        <v>30.3385</v>
      </c>
      <c r="K12" s="28">
        <f t="shared" si="2"/>
        <v>0</v>
      </c>
      <c r="L12" s="35">
        <f t="shared" si="3"/>
        <v>30.3385</v>
      </c>
      <c r="M12" s="28">
        <v>30.333600000000001</v>
      </c>
      <c r="N12" s="28">
        <v>30.3339</v>
      </c>
      <c r="O12" s="30">
        <f t="shared" si="4"/>
        <v>-2.9999999999930083E-4</v>
      </c>
      <c r="P12" s="35">
        <f t="shared" si="5"/>
        <v>30.333750000000002</v>
      </c>
      <c r="Q12" s="28">
        <f t="shared" si="6"/>
        <v>0.4789500000000011</v>
      </c>
      <c r="R12" s="28">
        <f t="shared" si="7"/>
        <v>0.47420000000000329</v>
      </c>
      <c r="S12" s="28">
        <f t="shared" si="8"/>
        <v>4.7499999999978115E-3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>
      <c r="A13">
        <v>5</v>
      </c>
      <c r="B13" t="s">
        <v>84</v>
      </c>
      <c r="C13">
        <v>850</v>
      </c>
      <c r="D13" s="18">
        <v>84</v>
      </c>
      <c r="E13" s="19">
        <v>29.518599999999999</v>
      </c>
      <c r="F13">
        <v>29.518899999999999</v>
      </c>
      <c r="G13" s="19">
        <f t="shared" si="0"/>
        <v>-2.9999999999930083E-4</v>
      </c>
      <c r="H13" s="35">
        <f t="shared" si="1"/>
        <v>29.518749999999997</v>
      </c>
      <c r="I13" s="28">
        <v>29.520299999999999</v>
      </c>
      <c r="J13" s="28">
        <v>29.520700000000001</v>
      </c>
      <c r="K13" s="28">
        <f t="shared" si="2"/>
        <v>4.0000000000262048E-4</v>
      </c>
      <c r="L13" s="35">
        <f t="shared" si="3"/>
        <v>29.520499999999998</v>
      </c>
      <c r="M13" s="28">
        <v>29.520199999999999</v>
      </c>
      <c r="N13" s="28">
        <v>29.520499999999998</v>
      </c>
      <c r="O13" s="30">
        <f t="shared" si="4"/>
        <v>-2.9999999999930083E-4</v>
      </c>
      <c r="P13" s="35">
        <f t="shared" si="5"/>
        <v>29.520350000000001</v>
      </c>
      <c r="Q13" s="28">
        <f t="shared" si="6"/>
        <v>1.7500000000012506E-3</v>
      </c>
      <c r="R13" s="28">
        <f t="shared" si="7"/>
        <v>1.6000000000033765E-3</v>
      </c>
      <c r="S13" s="28">
        <f t="shared" si="8"/>
        <v>1.4999999999787406E-4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>
      <c r="C14">
        <v>90</v>
      </c>
      <c r="D14" s="18">
        <v>85</v>
      </c>
      <c r="E14" s="19">
        <v>28.6751</v>
      </c>
      <c r="F14">
        <v>28.6753</v>
      </c>
      <c r="G14" s="19">
        <f t="shared" si="0"/>
        <v>-1.9999999999953388E-4</v>
      </c>
      <c r="H14" s="35">
        <f t="shared" si="1"/>
        <v>28.6752</v>
      </c>
      <c r="I14" s="28">
        <v>28.913599999999999</v>
      </c>
      <c r="J14" s="28">
        <v>28.913699999999999</v>
      </c>
      <c r="K14" s="28">
        <f t="shared" si="2"/>
        <v>9.9999999999766942E-5</v>
      </c>
      <c r="L14" s="35">
        <f t="shared" si="3"/>
        <v>28.913649999999997</v>
      </c>
      <c r="M14" s="28">
        <v>28.905899999999999</v>
      </c>
      <c r="N14" s="28">
        <v>28.9056</v>
      </c>
      <c r="O14" s="30">
        <f t="shared" si="4"/>
        <v>2.9999999999930083E-4</v>
      </c>
      <c r="P14" s="35">
        <f t="shared" si="5"/>
        <v>28.905749999999998</v>
      </c>
      <c r="Q14" s="28">
        <f t="shared" si="6"/>
        <v>0.23844999999999672</v>
      </c>
      <c r="R14" s="28">
        <f t="shared" si="7"/>
        <v>0.23054999999999737</v>
      </c>
      <c r="S14" s="28">
        <f t="shared" si="8"/>
        <v>7.899999999999352E-3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>
      <c r="C15">
        <v>63</v>
      </c>
      <c r="D15" s="18">
        <v>86</v>
      </c>
      <c r="E15" s="19">
        <v>29.631599999999999</v>
      </c>
      <c r="F15">
        <v>29.631799999999998</v>
      </c>
      <c r="G15" s="19">
        <f t="shared" si="0"/>
        <v>-1.9999999999953388E-4</v>
      </c>
      <c r="H15" s="35">
        <f t="shared" si="1"/>
        <v>29.631699999999999</v>
      </c>
      <c r="I15" s="28">
        <v>30.042200000000001</v>
      </c>
      <c r="J15" s="28">
        <v>30.042000000000002</v>
      </c>
      <c r="K15" s="28">
        <f t="shared" si="2"/>
        <v>-1.9999999999953388E-4</v>
      </c>
      <c r="L15" s="35">
        <f t="shared" si="3"/>
        <v>30.042100000000001</v>
      </c>
      <c r="M15" s="28">
        <v>30.039200000000001</v>
      </c>
      <c r="N15" s="28">
        <v>30.039400000000001</v>
      </c>
      <c r="O15" s="30">
        <f t="shared" si="4"/>
        <v>-1.9999999999953388E-4</v>
      </c>
      <c r="P15" s="35">
        <f t="shared" si="5"/>
        <v>30.039300000000001</v>
      </c>
      <c r="Q15" s="28">
        <f t="shared" si="6"/>
        <v>0.41040000000000276</v>
      </c>
      <c r="R15" s="28">
        <f t="shared" si="7"/>
        <v>0.40760000000000218</v>
      </c>
      <c r="S15" s="28">
        <f t="shared" si="8"/>
        <v>2.8000000000005798E-3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>
      <c r="A16">
        <v>6</v>
      </c>
      <c r="B16" t="s">
        <v>85</v>
      </c>
      <c r="C16">
        <v>90</v>
      </c>
      <c r="D16" s="18">
        <v>87</v>
      </c>
      <c r="E16" s="19">
        <v>29.044899999999998</v>
      </c>
      <c r="F16">
        <v>29.045000000000002</v>
      </c>
      <c r="G16" s="19">
        <f t="shared" si="0"/>
        <v>-1.0000000000331966E-4</v>
      </c>
      <c r="H16" s="35">
        <f t="shared" si="1"/>
        <v>29.04495</v>
      </c>
      <c r="I16" s="28">
        <v>29.275400000000001</v>
      </c>
      <c r="J16" s="28">
        <v>29.274999999999999</v>
      </c>
      <c r="K16" s="28">
        <f t="shared" si="2"/>
        <v>-4.0000000000262048E-4</v>
      </c>
      <c r="L16" s="35">
        <f t="shared" si="3"/>
        <v>29.275199999999998</v>
      </c>
      <c r="M16" s="28">
        <v>29.272300000000001</v>
      </c>
      <c r="N16" s="28">
        <v>29.272400000000001</v>
      </c>
      <c r="O16" s="30">
        <f t="shared" si="4"/>
        <v>-9.9999999999766942E-5</v>
      </c>
      <c r="P16" s="35">
        <f t="shared" si="5"/>
        <v>29.272350000000003</v>
      </c>
      <c r="Q16" s="28">
        <f t="shared" si="6"/>
        <v>0.23024999999999807</v>
      </c>
      <c r="R16" s="28">
        <f t="shared" si="7"/>
        <v>0.22740000000000293</v>
      </c>
      <c r="S16" s="28">
        <f t="shared" si="8"/>
        <v>2.8499999999951342E-3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>
      <c r="C17">
        <v>63</v>
      </c>
      <c r="D17" s="18">
        <v>88</v>
      </c>
      <c r="E17" s="19">
        <v>29.266300000000001</v>
      </c>
      <c r="F17">
        <v>29.266200000000001</v>
      </c>
      <c r="G17" s="19">
        <f t="shared" si="0"/>
        <v>9.9999999999766942E-5</v>
      </c>
      <c r="H17" s="35">
        <f t="shared" si="1"/>
        <v>29.266249999999999</v>
      </c>
      <c r="I17" s="28">
        <v>29.630600000000001</v>
      </c>
      <c r="J17" s="28">
        <v>29.630099999999999</v>
      </c>
      <c r="K17" s="28">
        <f t="shared" si="2"/>
        <v>-5.0000000000238742E-4</v>
      </c>
      <c r="L17" s="35">
        <f t="shared" si="3"/>
        <v>29.63035</v>
      </c>
      <c r="M17" s="28">
        <v>29.626999999999999</v>
      </c>
      <c r="N17" s="28">
        <v>29.627099999999999</v>
      </c>
      <c r="O17" s="30">
        <f t="shared" si="4"/>
        <v>-9.9999999999766942E-5</v>
      </c>
      <c r="P17" s="35">
        <f t="shared" si="5"/>
        <v>29.627049999999997</v>
      </c>
      <c r="Q17" s="28">
        <f t="shared" si="6"/>
        <v>0.36410000000000053</v>
      </c>
      <c r="R17" s="28">
        <f t="shared" si="7"/>
        <v>0.36079999999999757</v>
      </c>
      <c r="S17" s="28">
        <f t="shared" si="8"/>
        <v>3.3000000000029672E-3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>
      <c r="A18">
        <v>7</v>
      </c>
      <c r="B18" t="s">
        <v>86</v>
      </c>
      <c r="C18">
        <v>850</v>
      </c>
      <c r="D18" s="18">
        <v>89</v>
      </c>
      <c r="E18" s="19">
        <v>30.243600000000001</v>
      </c>
      <c r="F18">
        <v>30.2441</v>
      </c>
      <c r="G18" s="19">
        <f t="shared" si="0"/>
        <v>-4.9999999999883471E-4</v>
      </c>
      <c r="H18" s="35">
        <f t="shared" si="1"/>
        <v>30.243850000000002</v>
      </c>
      <c r="I18" s="28">
        <v>30.2591</v>
      </c>
      <c r="J18" s="28">
        <v>30.259</v>
      </c>
      <c r="K18" s="28">
        <f t="shared" si="2"/>
        <v>-9.9999999999766942E-5</v>
      </c>
      <c r="L18" s="35">
        <f t="shared" si="3"/>
        <v>30.259050000000002</v>
      </c>
      <c r="M18" s="28">
        <v>30.2576</v>
      </c>
      <c r="N18" s="28">
        <v>30.257899999999999</v>
      </c>
      <c r="O18" s="30">
        <f t="shared" si="4"/>
        <v>-2.9999999999930083E-4</v>
      </c>
      <c r="P18" s="35">
        <f t="shared" si="5"/>
        <v>30.257750000000001</v>
      </c>
      <c r="Q18" s="28">
        <f t="shared" si="6"/>
        <v>1.5200000000000102E-2</v>
      </c>
      <c r="R18" s="28">
        <f t="shared" si="7"/>
        <v>1.3899999999999579E-2</v>
      </c>
      <c r="S18" s="28">
        <f t="shared" si="8"/>
        <v>1.300000000000523E-3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>
      <c r="C19">
        <v>90</v>
      </c>
      <c r="D19" s="18">
        <v>90</v>
      </c>
      <c r="E19" s="19">
        <v>29.557500000000001</v>
      </c>
      <c r="F19">
        <v>29.5579</v>
      </c>
      <c r="G19" s="19">
        <f t="shared" si="0"/>
        <v>-3.9999999999906777E-4</v>
      </c>
      <c r="H19" s="35">
        <f t="shared" si="1"/>
        <v>29.557700000000001</v>
      </c>
      <c r="I19" s="28">
        <v>29.7898</v>
      </c>
      <c r="J19" s="28">
        <v>29.789300000000001</v>
      </c>
      <c r="K19" s="28">
        <f t="shared" si="2"/>
        <v>-4.9999999999883471E-4</v>
      </c>
      <c r="L19" s="35">
        <f t="shared" si="3"/>
        <v>29.789549999999998</v>
      </c>
      <c r="M19" s="28">
        <v>29.782</v>
      </c>
      <c r="N19" s="28">
        <v>29.7821</v>
      </c>
      <c r="O19" s="30">
        <f t="shared" si="4"/>
        <v>-9.9999999999766942E-5</v>
      </c>
      <c r="P19" s="35">
        <f t="shared" si="5"/>
        <v>29.782049999999998</v>
      </c>
      <c r="Q19" s="28">
        <f t="shared" si="6"/>
        <v>0.23184999999999789</v>
      </c>
      <c r="R19" s="28">
        <f t="shared" si="7"/>
        <v>0.22434999999999761</v>
      </c>
      <c r="S19" s="28">
        <f t="shared" si="8"/>
        <v>7.5000000000002842E-3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1:42">
      <c r="C20">
        <v>63</v>
      </c>
      <c r="D20" s="18">
        <v>91</v>
      </c>
      <c r="E20" s="19">
        <v>29.080300000000001</v>
      </c>
      <c r="F20">
        <v>29.0807</v>
      </c>
      <c r="G20" s="19">
        <f t="shared" si="0"/>
        <v>-3.9999999999906777E-4</v>
      </c>
      <c r="H20" s="35">
        <f t="shared" si="1"/>
        <v>29.080500000000001</v>
      </c>
      <c r="I20" s="28">
        <v>29.462900000000001</v>
      </c>
      <c r="J20" s="28">
        <v>29.462700000000002</v>
      </c>
      <c r="K20" s="28">
        <f t="shared" si="2"/>
        <v>-1.9999999999953388E-4</v>
      </c>
      <c r="L20" s="35">
        <f t="shared" si="3"/>
        <v>29.462800000000001</v>
      </c>
      <c r="M20" s="28">
        <v>29.461200000000002</v>
      </c>
      <c r="N20" s="28">
        <v>29.461200000000002</v>
      </c>
      <c r="O20" s="30">
        <f t="shared" si="4"/>
        <v>0</v>
      </c>
      <c r="P20" s="35">
        <f t="shared" si="5"/>
        <v>29.461200000000002</v>
      </c>
      <c r="Q20" s="28">
        <f t="shared" si="6"/>
        <v>0.38230000000000075</v>
      </c>
      <c r="R20" s="28">
        <f t="shared" si="7"/>
        <v>0.38070000000000093</v>
      </c>
      <c r="S20" s="28">
        <f t="shared" si="8"/>
        <v>1.5999999999998238E-3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>
      <c r="A21">
        <v>8</v>
      </c>
      <c r="B21" t="s">
        <v>87</v>
      </c>
      <c r="C21">
        <v>850</v>
      </c>
      <c r="D21" s="18">
        <v>92</v>
      </c>
      <c r="E21" s="19">
        <v>30.106400000000001</v>
      </c>
      <c r="F21">
        <v>30.1067</v>
      </c>
      <c r="G21" s="19">
        <f t="shared" si="0"/>
        <v>-2.9999999999930083E-4</v>
      </c>
      <c r="H21" s="35">
        <f t="shared" si="1"/>
        <v>30.106549999999999</v>
      </c>
      <c r="I21" s="28">
        <v>30.1069</v>
      </c>
      <c r="J21" s="28">
        <v>30.1066</v>
      </c>
      <c r="K21" s="28">
        <f t="shared" si="2"/>
        <v>-2.9999999999930083E-4</v>
      </c>
      <c r="L21" s="35">
        <f t="shared" si="3"/>
        <v>30.106749999999998</v>
      </c>
      <c r="M21" s="28">
        <v>30.1083</v>
      </c>
      <c r="N21" s="28">
        <v>30.1083</v>
      </c>
      <c r="O21" s="30">
        <f t="shared" si="4"/>
        <v>0</v>
      </c>
      <c r="P21" s="35">
        <f t="shared" si="5"/>
        <v>30.1083</v>
      </c>
      <c r="Q21" s="28">
        <f t="shared" si="6"/>
        <v>1.9999999999953388E-4</v>
      </c>
      <c r="R21" s="28">
        <f t="shared" si="7"/>
        <v>1.7500000000012506E-3</v>
      </c>
      <c r="S21" s="28">
        <f t="shared" si="8"/>
        <v>-1.5500000000017167E-3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>
      <c r="C22">
        <v>90</v>
      </c>
      <c r="D22" s="18">
        <v>93</v>
      </c>
      <c r="E22">
        <v>29.2852</v>
      </c>
      <c r="F22">
        <v>29.2852</v>
      </c>
      <c r="G22" s="19">
        <f t="shared" si="0"/>
        <v>0</v>
      </c>
      <c r="H22" s="35">
        <f t="shared" si="1"/>
        <v>29.2852</v>
      </c>
      <c r="I22" s="28">
        <v>29.625699999999998</v>
      </c>
      <c r="J22" s="28">
        <v>29.625399999999999</v>
      </c>
      <c r="K22" s="28">
        <f t="shared" si="2"/>
        <v>-2.9999999999930083E-4</v>
      </c>
      <c r="L22" s="35">
        <f t="shared" si="3"/>
        <v>29.625549999999997</v>
      </c>
      <c r="M22" s="28">
        <v>29.619199999999999</v>
      </c>
      <c r="N22" s="28">
        <v>29.6189</v>
      </c>
      <c r="O22" s="30">
        <f t="shared" si="4"/>
        <v>2.9999999999930083E-4</v>
      </c>
      <c r="P22" s="35">
        <f t="shared" si="5"/>
        <v>29.619050000000001</v>
      </c>
      <c r="Q22" s="28">
        <f t="shared" si="6"/>
        <v>0.34034999999999727</v>
      </c>
      <c r="R22" s="28">
        <f t="shared" si="7"/>
        <v>0.33385000000000176</v>
      </c>
      <c r="S22" s="28">
        <f t="shared" si="8"/>
        <v>6.4999999999955094E-3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>
      <c r="C23">
        <v>63</v>
      </c>
      <c r="D23" s="18">
        <v>94</v>
      </c>
      <c r="E23">
        <v>29.2133</v>
      </c>
      <c r="F23">
        <v>29.213000000000001</v>
      </c>
      <c r="G23" s="19">
        <f t="shared" si="0"/>
        <v>2.9999999999930083E-4</v>
      </c>
      <c r="H23" s="35">
        <f t="shared" si="1"/>
        <v>29.213149999999999</v>
      </c>
      <c r="I23" s="28">
        <v>29.613399999999999</v>
      </c>
      <c r="J23" s="28">
        <v>29.613700000000001</v>
      </c>
      <c r="K23" s="28">
        <f t="shared" si="2"/>
        <v>3.0000000000285354E-4</v>
      </c>
      <c r="L23" s="35">
        <f t="shared" si="3"/>
        <v>29.61355</v>
      </c>
      <c r="M23" s="28">
        <v>29.609200000000001</v>
      </c>
      <c r="N23" s="28">
        <v>29.609000000000002</v>
      </c>
      <c r="O23" s="30">
        <f t="shared" si="4"/>
        <v>1.9999999999953388E-4</v>
      </c>
      <c r="P23" s="35">
        <f t="shared" si="5"/>
        <v>29.609100000000002</v>
      </c>
      <c r="Q23" s="28">
        <f t="shared" si="6"/>
        <v>0.4004000000000012</v>
      </c>
      <c r="R23" s="28">
        <f t="shared" si="7"/>
        <v>0.39595000000000269</v>
      </c>
      <c r="S23" s="28">
        <f t="shared" si="8"/>
        <v>4.4499999999985107E-3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>
      <c r="A24">
        <v>9</v>
      </c>
      <c r="B24" t="s">
        <v>88</v>
      </c>
      <c r="C24">
        <v>850</v>
      </c>
      <c r="D24" s="18">
        <v>95</v>
      </c>
      <c r="E24">
        <v>30.237200000000001</v>
      </c>
      <c r="F24">
        <v>30.237400000000001</v>
      </c>
      <c r="G24" s="19">
        <f t="shared" si="0"/>
        <v>-1.9999999999953388E-4</v>
      </c>
      <c r="H24" s="35">
        <f t="shared" si="1"/>
        <v>30.237300000000001</v>
      </c>
      <c r="I24" s="28">
        <v>30.2379</v>
      </c>
      <c r="J24" s="28">
        <v>30.2378</v>
      </c>
      <c r="K24" s="28">
        <f t="shared" si="2"/>
        <v>-9.9999999999766942E-5</v>
      </c>
      <c r="L24" s="35">
        <f t="shared" si="3"/>
        <v>30.237850000000002</v>
      </c>
      <c r="M24" s="28">
        <v>30.239100000000001</v>
      </c>
      <c r="N24" s="28">
        <v>30.239100000000001</v>
      </c>
      <c r="O24" s="30">
        <f t="shared" si="4"/>
        <v>0</v>
      </c>
      <c r="P24" s="35">
        <f t="shared" si="5"/>
        <v>30.239100000000001</v>
      </c>
      <c r="Q24" s="28">
        <f t="shared" si="6"/>
        <v>5.5000000000049454E-4</v>
      </c>
      <c r="R24" s="28">
        <f t="shared" si="7"/>
        <v>1.7999999999993577E-3</v>
      </c>
      <c r="S24" s="28">
        <f t="shared" si="8"/>
        <v>-1.2499999999988631E-3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42">
      <c r="C25">
        <v>90</v>
      </c>
      <c r="D25" s="18">
        <v>96</v>
      </c>
      <c r="E25">
        <v>28.763000000000002</v>
      </c>
      <c r="F25">
        <v>28.762499999999999</v>
      </c>
      <c r="G25" s="19">
        <f t="shared" si="0"/>
        <v>5.0000000000238742E-4</v>
      </c>
      <c r="H25" s="35">
        <f t="shared" si="1"/>
        <v>28.76275</v>
      </c>
      <c r="I25" s="28">
        <v>29.028600000000001</v>
      </c>
      <c r="J25" s="28">
        <v>29.028300000000002</v>
      </c>
      <c r="K25" s="28">
        <f t="shared" si="2"/>
        <v>-2.9999999999930083E-4</v>
      </c>
      <c r="L25" s="35">
        <f t="shared" si="3"/>
        <v>29.028449999999999</v>
      </c>
      <c r="M25" s="28">
        <v>29.0288</v>
      </c>
      <c r="N25" s="28">
        <v>29.028500000000001</v>
      </c>
      <c r="O25" s="30">
        <f t="shared" si="4"/>
        <v>2.9999999999930083E-4</v>
      </c>
      <c r="P25" s="35">
        <f t="shared" si="5"/>
        <v>29.028649999999999</v>
      </c>
      <c r="Q25" s="28">
        <f t="shared" si="6"/>
        <v>0.26569999999999894</v>
      </c>
      <c r="R25" s="28">
        <f t="shared" si="7"/>
        <v>0.26589999999999847</v>
      </c>
      <c r="S25" s="28">
        <f t="shared" si="8"/>
        <v>-1.9999999999953388E-4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>
      <c r="C26">
        <v>63</v>
      </c>
      <c r="D26" s="18">
        <v>97</v>
      </c>
      <c r="E26">
        <v>29.394300000000001</v>
      </c>
      <c r="F26">
        <v>29.393799999999999</v>
      </c>
      <c r="G26" s="19">
        <f t="shared" si="0"/>
        <v>5.0000000000238742E-4</v>
      </c>
      <c r="H26" s="35">
        <f t="shared" si="1"/>
        <v>29.39405</v>
      </c>
      <c r="I26" s="28">
        <v>29.849</v>
      </c>
      <c r="J26" s="28">
        <v>29.849</v>
      </c>
      <c r="K26" s="28">
        <f t="shared" si="2"/>
        <v>0</v>
      </c>
      <c r="L26" s="35">
        <f t="shared" si="3"/>
        <v>29.849</v>
      </c>
      <c r="M26" s="28">
        <v>29.845300000000002</v>
      </c>
      <c r="N26" s="28">
        <v>29.845600000000001</v>
      </c>
      <c r="O26" s="30">
        <f t="shared" si="4"/>
        <v>-2.9999999999930083E-4</v>
      </c>
      <c r="P26" s="35">
        <f t="shared" si="5"/>
        <v>29.84545</v>
      </c>
      <c r="Q26" s="28">
        <f t="shared" si="6"/>
        <v>0.45495000000000019</v>
      </c>
      <c r="R26" s="28">
        <f t="shared" si="7"/>
        <v>0.45139999999999958</v>
      </c>
      <c r="S26" s="28">
        <f t="shared" si="8"/>
        <v>3.5500000000006082E-3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42">
      <c r="E27" s="30"/>
      <c r="F27" s="28"/>
      <c r="G27" s="30"/>
      <c r="H27" s="29"/>
      <c r="I27" s="28"/>
      <c r="J27" s="28"/>
      <c r="K27" s="28"/>
      <c r="L27" s="29"/>
      <c r="M27" s="28"/>
      <c r="N27" s="28"/>
      <c r="O27" s="30"/>
      <c r="P27" s="29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42">
      <c r="E28" s="30"/>
      <c r="F28" s="28"/>
      <c r="G28" s="30"/>
      <c r="H28" s="29"/>
      <c r="I28" s="28"/>
      <c r="J28" s="28"/>
      <c r="K28" s="28"/>
      <c r="L28" s="29"/>
      <c r="M28" s="28"/>
      <c r="N28" s="28"/>
      <c r="O28" s="30"/>
      <c r="P28" s="29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42">
      <c r="D29" s="29"/>
      <c r="E29" s="28"/>
      <c r="F29" s="28"/>
      <c r="G29" s="30"/>
      <c r="H29" s="29"/>
      <c r="I29" s="28"/>
      <c r="J29" s="28"/>
      <c r="K29" s="28"/>
      <c r="L29" s="29"/>
      <c r="M29" s="28"/>
      <c r="N29" s="28"/>
      <c r="O29" s="30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42">
      <c r="D30" s="29"/>
      <c r="E30" s="28"/>
      <c r="F30" s="28"/>
      <c r="G30" s="30"/>
      <c r="H30" s="29"/>
      <c r="I30" s="28"/>
      <c r="J30" s="28"/>
      <c r="K30" s="30"/>
      <c r="L30" s="29"/>
      <c r="M30" s="28"/>
      <c r="N30" s="28"/>
      <c r="O30" s="30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42">
      <c r="D31" s="29"/>
      <c r="E31" s="28"/>
      <c r="F31" s="28"/>
      <c r="G31" s="30"/>
      <c r="H31" s="29"/>
      <c r="I31" s="28"/>
      <c r="J31" s="28"/>
      <c r="K31" s="30"/>
      <c r="L31" s="29"/>
      <c r="M31" s="28"/>
      <c r="N31" s="28"/>
      <c r="O31" s="30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42">
      <c r="D32" s="29"/>
      <c r="E32" s="28"/>
      <c r="F32" s="28"/>
      <c r="G32" s="30"/>
      <c r="H32" s="29"/>
      <c r="I32" s="28"/>
      <c r="J32" s="28"/>
      <c r="K32" s="30"/>
      <c r="L32" s="29"/>
      <c r="M32" s="28"/>
      <c r="N32" s="28"/>
      <c r="O32" s="30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4:42">
      <c r="D33" s="29"/>
      <c r="E33" s="28"/>
      <c r="F33" s="28"/>
      <c r="G33" s="30"/>
      <c r="H33" s="29"/>
      <c r="I33" s="28"/>
      <c r="J33" s="28"/>
      <c r="K33" s="30"/>
      <c r="L33" s="29"/>
      <c r="M33" s="28"/>
      <c r="N33" s="28"/>
      <c r="O33" s="30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4:42">
      <c r="E34" s="30"/>
      <c r="F34" s="28"/>
      <c r="G34" s="30"/>
      <c r="H34" s="29"/>
      <c r="I34" s="28"/>
      <c r="J34" s="28"/>
      <c r="K34" s="28"/>
      <c r="L34" s="29"/>
      <c r="M34" s="28"/>
      <c r="N34" s="28"/>
      <c r="O34" s="30"/>
      <c r="P34" s="29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</row>
    <row r="35" spans="4:42">
      <c r="E35" s="30"/>
      <c r="F35" s="28"/>
      <c r="G35" s="30"/>
      <c r="H35" s="29"/>
      <c r="I35" s="28"/>
      <c r="J35" s="28"/>
      <c r="K35" s="28"/>
      <c r="L35" s="29"/>
      <c r="M35" s="28"/>
      <c r="N35" s="28"/>
      <c r="O35" s="30"/>
      <c r="P35" s="29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</row>
    <row r="36" spans="4:42">
      <c r="E36" s="30"/>
      <c r="F36" s="28"/>
      <c r="G36" s="30"/>
      <c r="H36" s="29"/>
      <c r="I36" s="28"/>
      <c r="J36" s="28"/>
      <c r="K36" s="28"/>
      <c r="L36" s="29"/>
      <c r="M36" s="28"/>
      <c r="N36" s="28"/>
      <c r="O36" s="30"/>
      <c r="P36" s="29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4:42">
      <c r="E37" s="30"/>
      <c r="F37" s="28"/>
      <c r="G37" s="30"/>
      <c r="H37" s="29"/>
      <c r="I37" s="28"/>
      <c r="J37" s="28"/>
      <c r="K37" s="28"/>
      <c r="L37" s="29"/>
      <c r="M37" s="28"/>
      <c r="N37" s="28"/>
      <c r="O37" s="30"/>
      <c r="P37" s="29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4:42">
      <c r="E38" s="30"/>
      <c r="F38" s="28"/>
      <c r="G38" s="30"/>
      <c r="H38" s="29"/>
      <c r="I38" s="28"/>
      <c r="J38" s="28"/>
      <c r="K38" s="28"/>
      <c r="L38" s="29"/>
      <c r="M38" s="28"/>
      <c r="N38" s="28"/>
      <c r="O38" s="30"/>
      <c r="P38" s="29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4:42">
      <c r="E39" s="30"/>
      <c r="F39" s="28"/>
      <c r="G39" s="30"/>
      <c r="H39" s="29"/>
      <c r="I39" s="28"/>
      <c r="J39" s="28"/>
      <c r="K39" s="28"/>
      <c r="L39" s="29"/>
      <c r="M39" s="28"/>
      <c r="N39" s="28"/>
      <c r="O39" s="30"/>
      <c r="P39" s="29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</row>
    <row r="40" spans="4:42">
      <c r="E40" s="30"/>
      <c r="F40" s="28"/>
      <c r="G40" s="30"/>
      <c r="H40" s="29"/>
      <c r="I40" s="28"/>
      <c r="J40" s="28"/>
      <c r="K40" s="28"/>
      <c r="L40" s="29"/>
      <c r="M40" s="28"/>
      <c r="N40" s="28"/>
      <c r="O40" s="30"/>
      <c r="P40" s="29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4:42">
      <c r="E41" s="30"/>
      <c r="F41" s="28"/>
      <c r="G41" s="30"/>
      <c r="H41" s="29"/>
      <c r="I41" s="28"/>
      <c r="J41" s="28"/>
      <c r="K41" s="28"/>
      <c r="L41" s="29"/>
      <c r="M41" s="28"/>
      <c r="N41" s="28"/>
      <c r="O41" s="30"/>
      <c r="P41" s="29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</row>
    <row r="42" spans="4:42">
      <c r="E42" s="30"/>
      <c r="F42" s="28"/>
      <c r="G42" s="30"/>
      <c r="H42" s="29"/>
      <c r="I42" s="28"/>
      <c r="J42" s="28"/>
      <c r="K42" s="28"/>
      <c r="L42" s="29"/>
      <c r="M42" s="28"/>
      <c r="N42" s="28"/>
      <c r="O42" s="30"/>
      <c r="P42" s="29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</row>
    <row r="43" spans="4:42">
      <c r="E43" s="30"/>
      <c r="F43" s="28"/>
      <c r="G43" s="30"/>
      <c r="H43" s="29"/>
      <c r="I43" s="28"/>
      <c r="J43" s="28"/>
      <c r="K43" s="28"/>
      <c r="L43" s="29"/>
      <c r="M43" s="28"/>
      <c r="N43" s="28"/>
      <c r="O43" s="30"/>
      <c r="P43" s="29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</row>
    <row r="44" spans="4:42">
      <c r="E44" s="30"/>
      <c r="F44" s="28"/>
      <c r="G44" s="30"/>
      <c r="H44" s="29"/>
      <c r="I44" s="28"/>
      <c r="J44" s="28"/>
      <c r="K44" s="28"/>
      <c r="L44" s="29"/>
      <c r="M44" s="28"/>
      <c r="N44" s="28"/>
      <c r="O44" s="30"/>
      <c r="P44" s="29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4:42">
      <c r="E45" s="30"/>
      <c r="F45" s="28"/>
      <c r="G45" s="30"/>
      <c r="H45" s="29"/>
      <c r="I45" s="28"/>
      <c r="J45" s="28"/>
      <c r="K45" s="28"/>
      <c r="L45" s="29"/>
      <c r="M45" s="28"/>
      <c r="N45" s="28"/>
      <c r="O45" s="30"/>
      <c r="P45" s="29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</row>
    <row r="46" spans="4:42">
      <c r="E46" s="30"/>
      <c r="F46" s="28"/>
      <c r="G46" s="30"/>
      <c r="H46" s="29"/>
      <c r="I46" s="28"/>
      <c r="J46" s="28"/>
      <c r="K46" s="28"/>
      <c r="L46" s="29"/>
      <c r="M46" s="28"/>
      <c r="N46" s="28"/>
      <c r="O46" s="30"/>
      <c r="P46" s="29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</row>
    <row r="47" spans="4:42">
      <c r="E47" s="30"/>
      <c r="F47" s="28"/>
      <c r="G47" s="30"/>
      <c r="H47" s="29"/>
      <c r="I47" s="28"/>
      <c r="J47" s="28"/>
      <c r="K47" s="28"/>
      <c r="L47" s="29"/>
      <c r="M47" s="28"/>
      <c r="N47" s="28"/>
      <c r="O47" s="30"/>
      <c r="P47" s="29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4:42">
      <c r="E48" s="30"/>
      <c r="F48" s="28"/>
      <c r="G48" s="30"/>
      <c r="H48" s="29"/>
      <c r="I48" s="28"/>
      <c r="J48" s="28"/>
      <c r="K48" s="28"/>
      <c r="L48" s="29"/>
      <c r="M48" s="28"/>
      <c r="N48" s="28"/>
      <c r="O48" s="30"/>
      <c r="P48" s="29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5:42">
      <c r="E49" s="30"/>
      <c r="F49" s="28"/>
      <c r="G49" s="30"/>
      <c r="H49" s="29"/>
      <c r="I49" s="28"/>
      <c r="J49" s="28"/>
      <c r="K49" s="28"/>
      <c r="L49" s="29"/>
      <c r="M49" s="28"/>
      <c r="N49" s="28"/>
      <c r="O49" s="30"/>
      <c r="P49" s="29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5:42">
      <c r="E50" s="30"/>
      <c r="F50" s="28"/>
      <c r="G50" s="30"/>
      <c r="H50" s="29"/>
      <c r="I50" s="28"/>
      <c r="J50" s="28"/>
      <c r="K50" s="28"/>
      <c r="L50" s="29"/>
      <c r="M50" s="28"/>
      <c r="N50" s="28"/>
      <c r="O50" s="30"/>
      <c r="P50" s="29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5:42">
      <c r="E51" s="30"/>
      <c r="F51" s="28"/>
      <c r="G51" s="30"/>
      <c r="H51" s="29"/>
      <c r="I51" s="28"/>
      <c r="J51" s="28"/>
      <c r="K51" s="28"/>
      <c r="L51" s="29"/>
      <c r="M51" s="28"/>
      <c r="N51" s="28"/>
      <c r="O51" s="30"/>
      <c r="P51" s="29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5:42">
      <c r="E52" s="30"/>
      <c r="F52" s="28"/>
      <c r="G52" s="30"/>
      <c r="H52" s="29"/>
      <c r="I52" s="28"/>
      <c r="J52" s="28"/>
      <c r="K52" s="28"/>
      <c r="L52" s="29"/>
      <c r="M52" s="28"/>
      <c r="N52" s="28"/>
      <c r="O52" s="30"/>
      <c r="P52" s="29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5:42">
      <c r="E53" s="30"/>
      <c r="F53" s="28"/>
      <c r="G53" s="30"/>
      <c r="H53" s="29"/>
      <c r="I53" s="28"/>
      <c r="J53" s="28"/>
      <c r="K53" s="28"/>
      <c r="L53" s="29"/>
      <c r="M53" s="28"/>
      <c r="N53" s="28"/>
      <c r="O53" s="30"/>
      <c r="P53" s="29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</row>
    <row r="54" spans="5:42">
      <c r="E54" s="30"/>
      <c r="F54" s="28"/>
      <c r="G54" s="30"/>
      <c r="H54" s="29"/>
      <c r="I54" s="28"/>
      <c r="J54" s="28"/>
      <c r="K54" s="28"/>
      <c r="L54" s="29"/>
      <c r="M54" s="28"/>
      <c r="N54" s="28"/>
      <c r="O54" s="30"/>
      <c r="P54" s="29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</row>
    <row r="55" spans="5:42">
      <c r="E55" s="30"/>
      <c r="F55" s="28"/>
      <c r="G55" s="30"/>
      <c r="H55" s="29"/>
      <c r="I55" s="28"/>
      <c r="J55" s="28"/>
      <c r="K55" s="28"/>
      <c r="L55" s="29"/>
      <c r="M55" s="28"/>
      <c r="N55" s="28"/>
      <c r="O55" s="30"/>
      <c r="P55" s="29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</row>
    <row r="56" spans="5:42">
      <c r="E56" s="30"/>
      <c r="F56" s="28"/>
      <c r="G56" s="30"/>
      <c r="H56" s="29"/>
      <c r="I56" s="28"/>
      <c r="J56" s="28"/>
      <c r="K56" s="28"/>
      <c r="L56" s="29"/>
      <c r="M56" s="28"/>
      <c r="N56" s="28"/>
      <c r="O56" s="30"/>
      <c r="P56" s="29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</row>
    <row r="57" spans="5:42">
      <c r="E57" s="30"/>
      <c r="F57" s="28"/>
      <c r="G57" s="30"/>
      <c r="H57" s="29"/>
      <c r="I57" s="28"/>
      <c r="J57" s="28"/>
      <c r="K57" s="28"/>
      <c r="L57" s="29"/>
      <c r="M57" s="28"/>
      <c r="N57" s="28"/>
      <c r="O57" s="30"/>
      <c r="P57" s="29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</row>
    <row r="58" spans="5:42">
      <c r="E58" s="30"/>
      <c r="F58" s="28"/>
      <c r="G58" s="30"/>
      <c r="H58" s="29"/>
      <c r="I58" s="28"/>
      <c r="J58" s="28"/>
      <c r="K58" s="28"/>
      <c r="L58" s="29"/>
      <c r="M58" s="28"/>
      <c r="N58" s="28"/>
      <c r="O58" s="30"/>
      <c r="P58" s="29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5:42">
      <c r="E59" s="30"/>
      <c r="F59" s="28"/>
      <c r="G59" s="30"/>
      <c r="H59" s="29"/>
      <c r="I59" s="28"/>
      <c r="J59" s="28"/>
      <c r="K59" s="28"/>
      <c r="L59" s="29"/>
      <c r="M59" s="28"/>
      <c r="N59" s="28"/>
      <c r="O59" s="30"/>
      <c r="P59" s="2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  <row r="60" spans="5:42">
      <c r="E60" s="30"/>
      <c r="F60" s="28"/>
      <c r="G60" s="30"/>
      <c r="H60" s="29"/>
      <c r="I60" s="28"/>
      <c r="J60" s="28"/>
      <c r="K60" s="28"/>
      <c r="L60" s="29"/>
      <c r="M60" s="28"/>
      <c r="N60" s="28"/>
      <c r="O60" s="30"/>
      <c r="P60" s="29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  <row r="61" spans="5:42">
      <c r="E61" s="30"/>
      <c r="F61" s="28"/>
      <c r="G61" s="30"/>
      <c r="H61" s="29"/>
      <c r="I61" s="28"/>
      <c r="J61" s="28"/>
      <c r="K61" s="28"/>
      <c r="L61" s="29"/>
      <c r="M61" s="28"/>
      <c r="N61" s="28"/>
      <c r="O61" s="30"/>
      <c r="P61" s="29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</row>
    <row r="62" spans="5:42">
      <c r="E62" s="30"/>
      <c r="F62" s="28"/>
      <c r="G62" s="30"/>
      <c r="H62" s="29"/>
      <c r="I62" s="28"/>
      <c r="J62" s="28"/>
      <c r="K62" s="28"/>
      <c r="L62" s="29"/>
      <c r="M62" s="28"/>
      <c r="N62" s="28"/>
      <c r="O62" s="30"/>
      <c r="P62" s="29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5:42">
      <c r="E63" s="30"/>
      <c r="F63" s="28"/>
      <c r="G63" s="30"/>
      <c r="H63" s="29"/>
      <c r="I63" s="28"/>
      <c r="J63" s="28"/>
      <c r="K63" s="28"/>
      <c r="L63" s="29"/>
      <c r="M63" s="28"/>
      <c r="N63" s="28"/>
      <c r="O63" s="30"/>
      <c r="P63" s="29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</row>
    <row r="64" spans="5:42">
      <c r="E64" s="30"/>
      <c r="F64" s="28"/>
      <c r="G64" s="30"/>
      <c r="H64" s="29"/>
      <c r="I64" s="28"/>
      <c r="J64" s="28"/>
      <c r="K64" s="28"/>
      <c r="L64" s="29"/>
      <c r="M64" s="28"/>
      <c r="N64" s="28"/>
      <c r="O64" s="30"/>
      <c r="P64" s="29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  <row r="65" spans="5:42">
      <c r="E65" s="30"/>
      <c r="F65" s="28"/>
      <c r="G65" s="30"/>
      <c r="H65" s="29"/>
      <c r="I65" s="28"/>
      <c r="J65" s="28"/>
      <c r="K65" s="28"/>
      <c r="L65" s="29"/>
      <c r="M65" s="28"/>
      <c r="N65" s="28"/>
      <c r="O65" s="30"/>
      <c r="P65" s="29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</row>
    <row r="66" spans="5:42">
      <c r="E66" s="30"/>
      <c r="F66" s="28"/>
      <c r="G66" s="30"/>
      <c r="H66" s="29"/>
      <c r="I66" s="28"/>
      <c r="J66" s="28"/>
      <c r="K66" s="28"/>
      <c r="L66" s="29"/>
      <c r="M66" s="28"/>
      <c r="N66" s="28"/>
      <c r="O66" s="30"/>
      <c r="P66" s="29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</row>
    <row r="67" spans="5:42">
      <c r="E67" s="30"/>
      <c r="F67" s="28"/>
      <c r="G67" s="30"/>
      <c r="H67" s="29"/>
      <c r="I67" s="28"/>
      <c r="J67" s="28"/>
      <c r="K67" s="28"/>
      <c r="L67" s="29"/>
      <c r="M67" s="28"/>
      <c r="N67" s="28"/>
      <c r="O67" s="30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</row>
    <row r="68" spans="5:42">
      <c r="E68" s="30"/>
      <c r="F68" s="28"/>
      <c r="G68" s="30"/>
      <c r="H68" s="29"/>
      <c r="I68" s="28"/>
      <c r="J68" s="28"/>
      <c r="K68" s="28"/>
      <c r="L68" s="29"/>
      <c r="M68" s="28"/>
      <c r="N68" s="28"/>
      <c r="O68" s="30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</row>
    <row r="69" spans="5:42">
      <c r="E69" s="30"/>
      <c r="F69" s="28"/>
      <c r="G69" s="30"/>
      <c r="H69" s="29"/>
      <c r="I69" s="28"/>
      <c r="J69" s="28"/>
      <c r="K69" s="28"/>
      <c r="L69" s="29"/>
      <c r="M69" s="28"/>
      <c r="N69" s="28"/>
      <c r="O69" s="30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</row>
    <row r="70" spans="5:42">
      <c r="E70" s="30"/>
      <c r="F70" s="28"/>
      <c r="G70" s="30"/>
      <c r="H70" s="29"/>
      <c r="I70" s="28"/>
      <c r="J70" s="28"/>
      <c r="K70" s="28"/>
      <c r="L70" s="29"/>
      <c r="M70" s="28"/>
      <c r="N70" s="28"/>
      <c r="O70" s="30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</row>
    <row r="71" spans="5:42">
      <c r="E71" s="30"/>
      <c r="F71" s="28"/>
      <c r="G71" s="30"/>
      <c r="H71" s="29"/>
      <c r="I71" s="28"/>
      <c r="J71" s="28"/>
      <c r="K71" s="28"/>
      <c r="L71" s="29"/>
      <c r="M71" s="28"/>
      <c r="N71" s="28"/>
      <c r="O71" s="30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</row>
    <row r="72" spans="5:42">
      <c r="E72" s="30"/>
      <c r="F72" s="28"/>
      <c r="G72" s="30"/>
      <c r="H72" s="29"/>
      <c r="I72" s="28"/>
      <c r="J72" s="28"/>
      <c r="K72" s="28"/>
      <c r="L72" s="29"/>
      <c r="M72" s="28"/>
      <c r="N72" s="28"/>
      <c r="O72" s="30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</row>
    <row r="73" spans="5:42">
      <c r="E73" s="30"/>
      <c r="F73" s="28"/>
      <c r="G73" s="30"/>
      <c r="H73" s="29"/>
      <c r="I73" s="28"/>
      <c r="J73" s="28"/>
      <c r="K73" s="28"/>
      <c r="L73" s="29"/>
      <c r="M73" s="28"/>
      <c r="N73" s="28"/>
      <c r="O73" s="30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</row>
    <row r="74" spans="5:42">
      <c r="E74" s="30"/>
      <c r="F74" s="28"/>
      <c r="G74" s="30"/>
      <c r="H74" s="29"/>
      <c r="I74" s="28"/>
      <c r="J74" s="28"/>
      <c r="K74" s="28"/>
      <c r="L74" s="29"/>
      <c r="M74" s="28"/>
      <c r="N74" s="28"/>
      <c r="O74" s="30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</row>
    <row r="75" spans="5:42">
      <c r="E75" s="30"/>
      <c r="F75" s="28"/>
      <c r="G75" s="30"/>
      <c r="H75" s="29"/>
      <c r="I75" s="28"/>
      <c r="J75" s="28"/>
      <c r="K75" s="28"/>
      <c r="L75" s="29"/>
      <c r="M75" s="28"/>
      <c r="N75" s="28"/>
      <c r="O75" s="30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</row>
    <row r="76" spans="5:42">
      <c r="E76" s="30"/>
      <c r="F76" s="28"/>
      <c r="G76" s="30"/>
      <c r="H76" s="29"/>
      <c r="I76" s="28"/>
      <c r="J76" s="28"/>
      <c r="K76" s="28"/>
      <c r="L76" s="29"/>
      <c r="M76" s="28"/>
      <c r="N76" s="28"/>
      <c r="O76" s="30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</row>
    <row r="77" spans="5:42">
      <c r="E77" s="30"/>
      <c r="F77" s="28"/>
      <c r="G77" s="30"/>
      <c r="H77" s="29"/>
      <c r="I77" s="28"/>
      <c r="J77" s="28"/>
      <c r="K77" s="28"/>
      <c r="L77" s="29"/>
      <c r="M77" s="28"/>
      <c r="N77" s="28"/>
      <c r="O77" s="30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5:42">
      <c r="E78" s="30"/>
      <c r="F78" s="28"/>
      <c r="G78" s="30"/>
      <c r="H78" s="29"/>
      <c r="I78" s="28"/>
      <c r="J78" s="28"/>
      <c r="K78" s="28"/>
      <c r="L78" s="29"/>
      <c r="M78" s="28"/>
      <c r="N78" s="28"/>
      <c r="O78" s="30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</row>
    <row r="79" spans="5:42">
      <c r="E79" s="30"/>
      <c r="F79" s="28"/>
      <c r="G79" s="30"/>
      <c r="H79" s="29"/>
      <c r="I79" s="28"/>
      <c r="J79" s="28"/>
      <c r="K79" s="28"/>
      <c r="L79" s="29"/>
      <c r="M79" s="28"/>
      <c r="N79" s="28"/>
      <c r="O79" s="30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</row>
    <row r="80" spans="5:42">
      <c r="E80" s="30"/>
      <c r="F80" s="28"/>
      <c r="G80" s="30"/>
      <c r="H80" s="29"/>
      <c r="I80" s="28"/>
      <c r="J80" s="28"/>
      <c r="K80" s="28"/>
      <c r="L80" s="29"/>
      <c r="M80" s="28"/>
      <c r="N80" s="28"/>
      <c r="O80" s="30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</row>
    <row r="81" spans="5:42">
      <c r="E81" s="30"/>
      <c r="F81" s="28"/>
      <c r="G81" s="30"/>
      <c r="H81" s="29"/>
      <c r="I81" s="28"/>
      <c r="J81" s="28"/>
      <c r="K81" s="28"/>
      <c r="L81" s="29"/>
      <c r="M81" s="28"/>
      <c r="N81" s="28"/>
      <c r="O81" s="30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</row>
    <row r="82" spans="5:42">
      <c r="E82" s="30"/>
      <c r="F82" s="28"/>
      <c r="G82" s="30"/>
      <c r="H82" s="29"/>
      <c r="I82" s="28"/>
      <c r="J82" s="28"/>
      <c r="K82" s="28"/>
      <c r="L82" s="29"/>
      <c r="M82" s="28"/>
      <c r="N82" s="28"/>
      <c r="O82" s="30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5:42">
      <c r="E83" s="30"/>
      <c r="F83" s="28"/>
      <c r="G83" s="30"/>
      <c r="H83" s="29"/>
      <c r="I83" s="28"/>
      <c r="J83" s="28"/>
      <c r="K83" s="28"/>
      <c r="L83" s="29"/>
      <c r="M83" s="28"/>
      <c r="N83" s="28"/>
      <c r="O83" s="30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5:42">
      <c r="E84" s="30"/>
      <c r="F84" s="28"/>
      <c r="G84" s="30"/>
      <c r="H84" s="29"/>
      <c r="I84" s="28"/>
      <c r="J84" s="28"/>
      <c r="K84" s="28"/>
      <c r="L84" s="29"/>
      <c r="M84" s="28"/>
      <c r="N84" s="28"/>
      <c r="O84" s="30"/>
      <c r="P84" s="29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5:42">
      <c r="E85" s="30"/>
      <c r="F85" s="28"/>
      <c r="G85" s="30"/>
      <c r="H85" s="29"/>
      <c r="I85" s="28"/>
      <c r="J85" s="28"/>
      <c r="K85" s="28"/>
      <c r="L85" s="29"/>
      <c r="M85" s="28"/>
      <c r="N85" s="28"/>
      <c r="O85" s="30"/>
      <c r="P85" s="29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</row>
    <row r="86" spans="5:42">
      <c r="E86" s="30"/>
      <c r="F86" s="28"/>
      <c r="G86" s="30"/>
      <c r="H86" s="29"/>
      <c r="I86" s="28"/>
      <c r="J86" s="28"/>
      <c r="K86" s="28"/>
      <c r="L86" s="29"/>
      <c r="M86" s="28"/>
      <c r="N86" s="28"/>
      <c r="O86" s="30"/>
      <c r="P86" s="29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5:42">
      <c r="E87" s="30"/>
      <c r="F87" s="28"/>
      <c r="G87" s="30"/>
      <c r="H87" s="29"/>
      <c r="I87" s="28"/>
      <c r="J87" s="28"/>
      <c r="K87" s="28"/>
      <c r="L87" s="29"/>
      <c r="M87" s="28"/>
      <c r="N87" s="28"/>
      <c r="O87" s="30"/>
      <c r="P87" s="29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5:42">
      <c r="E88" s="30"/>
      <c r="F88" s="28"/>
      <c r="G88" s="30"/>
      <c r="H88" s="29"/>
      <c r="I88" s="28"/>
      <c r="J88" s="28"/>
      <c r="K88" s="28"/>
      <c r="L88" s="29"/>
      <c r="M88" s="28"/>
      <c r="N88" s="28"/>
      <c r="O88" s="30"/>
      <c r="P88" s="29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5:42">
      <c r="E89" s="30"/>
      <c r="F89" s="28"/>
      <c r="G89" s="30"/>
      <c r="H89" s="29"/>
      <c r="I89" s="28"/>
      <c r="J89" s="28"/>
      <c r="K89" s="28"/>
      <c r="L89" s="29"/>
      <c r="M89" s="28"/>
      <c r="N89" s="28"/>
      <c r="O89" s="30"/>
      <c r="P89" s="2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</row>
    <row r="90" spans="5:42">
      <c r="E90" s="30"/>
      <c r="F90" s="28"/>
      <c r="G90" s="30"/>
      <c r="H90" s="29"/>
      <c r="I90" s="28"/>
      <c r="J90" s="28"/>
      <c r="K90" s="28"/>
      <c r="L90" s="29"/>
      <c r="M90" s="28"/>
      <c r="N90" s="28"/>
      <c r="O90" s="30"/>
      <c r="P90" s="29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</row>
    <row r="91" spans="5:42">
      <c r="E91" s="30"/>
      <c r="F91" s="28"/>
      <c r="G91" s="30"/>
      <c r="H91" s="29"/>
      <c r="I91" s="28"/>
      <c r="J91" s="28"/>
      <c r="K91" s="28"/>
      <c r="L91" s="29"/>
      <c r="M91" s="28"/>
      <c r="N91" s="28"/>
      <c r="O91" s="30"/>
      <c r="P91" s="29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</row>
    <row r="92" spans="5:42">
      <c r="E92" s="30"/>
      <c r="F92" s="28"/>
      <c r="G92" s="30"/>
      <c r="H92" s="29"/>
      <c r="I92" s="28"/>
      <c r="J92" s="28"/>
      <c r="K92" s="28"/>
      <c r="L92" s="29"/>
      <c r="M92" s="28"/>
      <c r="N92" s="28"/>
      <c r="O92" s="30"/>
      <c r="P92" s="29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5:42">
      <c r="E93" s="30"/>
      <c r="F93" s="28"/>
      <c r="G93" s="30"/>
      <c r="H93" s="29"/>
      <c r="I93" s="28"/>
      <c r="J93" s="28"/>
      <c r="K93" s="28"/>
      <c r="L93" s="29"/>
      <c r="M93" s="28"/>
      <c r="N93" s="28"/>
      <c r="O93" s="30"/>
      <c r="P93" s="29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</row>
    <row r="94" spans="5:42">
      <c r="E94" s="30"/>
      <c r="F94" s="28"/>
      <c r="G94" s="30"/>
      <c r="H94" s="29"/>
      <c r="I94" s="28"/>
      <c r="J94" s="28"/>
      <c r="K94" s="28"/>
      <c r="L94" s="29"/>
      <c r="M94" s="28"/>
      <c r="N94" s="28"/>
      <c r="O94" s="30"/>
      <c r="P94" s="29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</row>
    <row r="95" spans="5:42">
      <c r="E95" s="30"/>
      <c r="F95" s="28"/>
      <c r="G95" s="30"/>
      <c r="H95" s="29"/>
      <c r="I95" s="28"/>
      <c r="J95" s="28"/>
      <c r="K95" s="28"/>
      <c r="L95" s="29"/>
      <c r="M95" s="28"/>
      <c r="N95" s="28"/>
      <c r="O95" s="30"/>
      <c r="P95" s="29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</row>
    <row r="96" spans="5:42">
      <c r="E96" s="30"/>
      <c r="F96" s="28"/>
      <c r="G96" s="30"/>
      <c r="H96" s="29"/>
      <c r="I96" s="28"/>
      <c r="J96" s="28"/>
      <c r="K96" s="28"/>
      <c r="L96" s="29"/>
      <c r="M96" s="28"/>
      <c r="N96" s="28"/>
      <c r="O96" s="30"/>
      <c r="P96" s="29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</row>
    <row r="97" spans="5:42">
      <c r="E97" s="30"/>
      <c r="F97" s="28"/>
      <c r="G97" s="30"/>
      <c r="H97" s="29"/>
      <c r="I97" s="28"/>
      <c r="J97" s="28"/>
      <c r="K97" s="28"/>
      <c r="L97" s="29"/>
      <c r="M97" s="28"/>
      <c r="N97" s="28"/>
      <c r="O97" s="30"/>
      <c r="P97" s="29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</row>
    <row r="98" spans="5:42">
      <c r="E98" s="30"/>
      <c r="F98" s="28"/>
      <c r="G98" s="30"/>
      <c r="H98" s="29"/>
      <c r="I98" s="28"/>
      <c r="J98" s="28"/>
      <c r="K98" s="28"/>
      <c r="L98" s="29"/>
      <c r="M98" s="28"/>
      <c r="N98" s="28"/>
      <c r="O98" s="30"/>
      <c r="P98" s="29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</row>
    <row r="99" spans="5:42">
      <c r="E99" s="30"/>
      <c r="F99" s="28"/>
      <c r="G99" s="30"/>
      <c r="H99" s="29"/>
      <c r="I99" s="28"/>
      <c r="J99" s="28"/>
      <c r="K99" s="28"/>
      <c r="L99" s="29"/>
      <c r="M99" s="28"/>
      <c r="N99" s="28"/>
      <c r="O99" s="30"/>
      <c r="P99" s="2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</row>
    <row r="100" spans="5:42">
      <c r="E100" s="30"/>
      <c r="F100" s="28"/>
      <c r="G100" s="30"/>
      <c r="H100" s="29"/>
      <c r="I100" s="28"/>
      <c r="J100" s="28"/>
      <c r="K100" s="28"/>
      <c r="L100" s="29"/>
      <c r="M100" s="28"/>
      <c r="N100" s="28"/>
      <c r="O100" s="30"/>
      <c r="P100" s="29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</row>
    <row r="101" spans="5:42">
      <c r="E101" s="30"/>
      <c r="F101" s="28"/>
      <c r="G101" s="30"/>
      <c r="H101" s="29"/>
      <c r="I101" s="28"/>
      <c r="J101" s="28"/>
      <c r="K101" s="28"/>
      <c r="L101" s="29"/>
      <c r="M101" s="28"/>
      <c r="N101" s="28"/>
      <c r="O101" s="30"/>
      <c r="P101" s="29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</row>
    <row r="102" spans="5:42">
      <c r="E102" s="30"/>
      <c r="F102" s="28"/>
      <c r="G102" s="30"/>
      <c r="H102" s="29"/>
      <c r="I102" s="28"/>
      <c r="J102" s="28"/>
      <c r="K102" s="28"/>
      <c r="L102" s="29"/>
      <c r="M102" s="28"/>
      <c r="N102" s="28"/>
      <c r="O102" s="30"/>
      <c r="P102" s="29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</row>
    <row r="103" spans="5:42">
      <c r="E103" s="30"/>
      <c r="F103" s="28"/>
      <c r="G103" s="30"/>
      <c r="H103" s="29"/>
      <c r="I103" s="28"/>
      <c r="J103" s="28"/>
      <c r="K103" s="28"/>
      <c r="L103" s="29"/>
      <c r="M103" s="28"/>
      <c r="N103" s="28"/>
      <c r="O103" s="30"/>
      <c r="P103" s="29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</row>
    <row r="104" spans="5:42">
      <c r="E104" s="30"/>
      <c r="F104" s="28"/>
      <c r="G104" s="30"/>
      <c r="H104" s="29"/>
      <c r="I104" s="28"/>
      <c r="J104" s="28"/>
      <c r="K104" s="28"/>
      <c r="L104" s="29"/>
      <c r="M104" s="28"/>
      <c r="N104" s="28"/>
      <c r="O104" s="30"/>
      <c r="P104" s="29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</row>
    <row r="105" spans="5:42">
      <c r="E105" s="30"/>
      <c r="F105" s="28"/>
      <c r="G105" s="30"/>
      <c r="H105" s="29"/>
      <c r="I105" s="28"/>
      <c r="J105" s="28"/>
      <c r="K105" s="28"/>
      <c r="L105" s="29"/>
      <c r="M105" s="28"/>
      <c r="N105" s="28"/>
      <c r="O105" s="30"/>
      <c r="P105" s="2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</row>
    <row r="106" spans="5:42">
      <c r="E106" s="30"/>
      <c r="F106" s="28"/>
      <c r="G106" s="30"/>
      <c r="H106" s="29"/>
      <c r="I106" s="28"/>
      <c r="J106" s="28"/>
      <c r="K106" s="28"/>
      <c r="L106" s="29"/>
      <c r="M106" s="28"/>
      <c r="N106" s="28"/>
      <c r="O106" s="30"/>
      <c r="P106" s="29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</row>
    <row r="107" spans="5:42">
      <c r="E107" s="30"/>
      <c r="F107" s="28"/>
      <c r="G107" s="30"/>
      <c r="H107" s="29"/>
      <c r="I107" s="28"/>
      <c r="J107" s="28"/>
      <c r="K107" s="28"/>
      <c r="L107" s="29"/>
      <c r="M107" s="28"/>
      <c r="N107" s="28"/>
      <c r="O107" s="30"/>
      <c r="P107" s="29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</row>
    <row r="108" spans="5:42">
      <c r="E108" s="30"/>
      <c r="F108" s="28"/>
      <c r="G108" s="30"/>
      <c r="H108" s="29"/>
      <c r="I108" s="28"/>
      <c r="J108" s="28"/>
      <c r="K108" s="28"/>
      <c r="L108" s="29"/>
      <c r="M108" s="28"/>
      <c r="N108" s="28"/>
      <c r="O108" s="30"/>
      <c r="P108" s="29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</row>
    <row r="109" spans="5:42">
      <c r="E109" s="30"/>
      <c r="F109" s="28"/>
      <c r="G109" s="30"/>
      <c r="H109" s="29"/>
      <c r="I109" s="28"/>
      <c r="J109" s="28"/>
      <c r="K109" s="28"/>
      <c r="L109" s="29"/>
      <c r="M109" s="28"/>
      <c r="N109" s="28"/>
      <c r="O109" s="30"/>
      <c r="P109" s="2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</row>
    <row r="110" spans="5:42">
      <c r="E110" s="30"/>
      <c r="F110" s="28"/>
      <c r="G110" s="30"/>
      <c r="H110" s="29"/>
      <c r="I110" s="28"/>
      <c r="J110" s="28"/>
      <c r="K110" s="28"/>
      <c r="L110" s="29"/>
      <c r="M110" s="28"/>
      <c r="N110" s="28"/>
      <c r="O110" s="30"/>
      <c r="P110" s="29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</row>
    <row r="111" spans="5:42">
      <c r="E111" s="30"/>
      <c r="F111" s="28"/>
      <c r="G111" s="30"/>
      <c r="H111" s="29"/>
      <c r="I111" s="28"/>
      <c r="J111" s="28"/>
      <c r="K111" s="28"/>
      <c r="L111" s="29"/>
      <c r="M111" s="28"/>
      <c r="N111" s="28"/>
      <c r="O111" s="30"/>
      <c r="P111" s="29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</row>
    <row r="112" spans="5:42">
      <c r="E112" s="30"/>
      <c r="F112" s="28"/>
      <c r="G112" s="30"/>
      <c r="H112" s="29"/>
      <c r="I112" s="28"/>
      <c r="J112" s="28"/>
      <c r="K112" s="28"/>
      <c r="L112" s="29"/>
      <c r="M112" s="28"/>
      <c r="N112" s="28"/>
      <c r="O112" s="30"/>
      <c r="P112" s="29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</row>
    <row r="113" spans="5:42">
      <c r="E113" s="30"/>
      <c r="F113" s="28"/>
      <c r="G113" s="30"/>
      <c r="H113" s="29"/>
      <c r="I113" s="28"/>
      <c r="J113" s="28"/>
      <c r="K113" s="28"/>
      <c r="L113" s="29"/>
      <c r="M113" s="28"/>
      <c r="N113" s="28"/>
      <c r="O113" s="30"/>
      <c r="P113" s="29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</row>
    <row r="114" spans="5:42">
      <c r="E114" s="30"/>
      <c r="F114" s="28"/>
      <c r="G114" s="30"/>
      <c r="H114" s="29"/>
      <c r="I114" s="28"/>
      <c r="J114" s="28"/>
      <c r="K114" s="28"/>
      <c r="L114" s="29"/>
      <c r="M114" s="28"/>
      <c r="N114" s="28"/>
      <c r="O114" s="30"/>
      <c r="P114" s="29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5:42">
      <c r="E115" s="30"/>
      <c r="F115" s="28"/>
      <c r="G115" s="30"/>
      <c r="H115" s="29"/>
      <c r="I115" s="28"/>
      <c r="J115" s="28"/>
      <c r="K115" s="28"/>
      <c r="L115" s="29"/>
      <c r="M115" s="28"/>
      <c r="N115" s="28"/>
      <c r="O115" s="30"/>
      <c r="P115" s="29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</row>
    <row r="116" spans="5:42">
      <c r="E116" s="30"/>
      <c r="F116" s="28"/>
      <c r="G116" s="30"/>
      <c r="H116" s="29"/>
      <c r="I116" s="28"/>
      <c r="J116" s="28"/>
      <c r="K116" s="28"/>
      <c r="L116" s="29"/>
      <c r="M116" s="28"/>
      <c r="N116" s="28"/>
      <c r="O116" s="30"/>
      <c r="P116" s="29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</row>
    <row r="117" spans="5:42">
      <c r="E117" s="30"/>
      <c r="F117" s="28"/>
      <c r="G117" s="30"/>
      <c r="H117" s="29"/>
      <c r="I117" s="28"/>
      <c r="J117" s="28"/>
      <c r="K117" s="28"/>
      <c r="L117" s="29"/>
      <c r="M117" s="28"/>
      <c r="N117" s="28"/>
      <c r="O117" s="30"/>
      <c r="P117" s="29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5:42">
      <c r="E118" s="30"/>
      <c r="F118" s="28"/>
      <c r="G118" s="30"/>
      <c r="H118" s="29"/>
      <c r="I118" s="28"/>
      <c r="J118" s="28"/>
      <c r="K118" s="28"/>
      <c r="L118" s="29"/>
      <c r="M118" s="28"/>
      <c r="N118" s="28"/>
      <c r="O118" s="30"/>
      <c r="P118" s="29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</row>
    <row r="119" spans="5:42">
      <c r="E119" s="30"/>
      <c r="F119" s="28"/>
      <c r="G119" s="30"/>
      <c r="H119" s="29"/>
      <c r="I119" s="28"/>
      <c r="J119" s="28"/>
      <c r="K119" s="28"/>
      <c r="L119" s="29"/>
      <c r="M119" s="28"/>
      <c r="N119" s="28"/>
      <c r="O119" s="30"/>
      <c r="P119" s="2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</row>
    <row r="120" spans="5:42">
      <c r="E120" s="30"/>
      <c r="F120" s="28"/>
      <c r="G120" s="30"/>
      <c r="H120" s="29"/>
      <c r="I120" s="28"/>
      <c r="J120" s="28"/>
      <c r="K120" s="28"/>
      <c r="L120" s="29"/>
      <c r="M120" s="28"/>
      <c r="N120" s="28"/>
      <c r="O120" s="30"/>
      <c r="P120" s="29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</row>
    <row r="121" spans="5:42">
      <c r="E121" s="30"/>
      <c r="F121" s="28"/>
      <c r="G121" s="30"/>
      <c r="H121" s="29"/>
      <c r="I121" s="28"/>
      <c r="J121" s="28"/>
      <c r="K121" s="28"/>
      <c r="L121" s="29"/>
      <c r="M121" s="28"/>
      <c r="N121" s="28"/>
      <c r="O121" s="30"/>
      <c r="P121" s="29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</row>
    <row r="122" spans="5:42">
      <c r="E122" s="30"/>
      <c r="F122" s="28"/>
      <c r="G122" s="30"/>
      <c r="H122" s="29"/>
      <c r="I122" s="28"/>
      <c r="J122" s="28"/>
      <c r="K122" s="28"/>
      <c r="L122" s="29"/>
      <c r="M122" s="28"/>
      <c r="N122" s="28"/>
      <c r="O122" s="30"/>
      <c r="P122" s="29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</row>
    <row r="123" spans="5:42">
      <c r="E123" s="30"/>
      <c r="F123" s="28"/>
      <c r="G123" s="30"/>
      <c r="H123" s="29"/>
      <c r="I123" s="28"/>
      <c r="J123" s="28"/>
      <c r="K123" s="28"/>
      <c r="L123" s="29"/>
      <c r="M123" s="28"/>
      <c r="N123" s="28"/>
      <c r="O123" s="30"/>
      <c r="P123" s="29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</row>
    <row r="124" spans="5:42">
      <c r="E124" s="30"/>
      <c r="F124" s="28"/>
      <c r="G124" s="30"/>
      <c r="H124" s="29"/>
      <c r="I124" s="28"/>
      <c r="J124" s="28"/>
      <c r="K124" s="28"/>
      <c r="L124" s="29"/>
      <c r="M124" s="28"/>
      <c r="N124" s="28"/>
      <c r="O124" s="30"/>
      <c r="P124" s="29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5:42">
      <c r="E125" s="30"/>
      <c r="F125" s="28"/>
      <c r="G125" s="30"/>
      <c r="H125" s="29"/>
      <c r="I125" s="28"/>
      <c r="J125" s="28"/>
      <c r="K125" s="28"/>
      <c r="L125" s="29"/>
      <c r="M125" s="28"/>
      <c r="N125" s="28"/>
      <c r="O125" s="30"/>
      <c r="P125" s="29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</row>
    <row r="126" spans="5:42">
      <c r="E126" s="30"/>
      <c r="F126" s="28"/>
      <c r="G126" s="30"/>
      <c r="H126" s="29"/>
      <c r="I126" s="28"/>
      <c r="J126" s="28"/>
      <c r="K126" s="28"/>
      <c r="L126" s="29"/>
      <c r="M126" s="28"/>
      <c r="N126" s="28"/>
      <c r="O126" s="30"/>
      <c r="P126" s="29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</row>
    <row r="127" spans="5:42">
      <c r="E127" s="30"/>
      <c r="F127" s="28"/>
      <c r="G127" s="30"/>
      <c r="H127" s="29"/>
      <c r="I127" s="28"/>
      <c r="J127" s="28"/>
      <c r="K127" s="28"/>
      <c r="L127" s="29"/>
      <c r="M127" s="28"/>
      <c r="N127" s="28"/>
      <c r="O127" s="30"/>
      <c r="P127" s="29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</row>
    <row r="128" spans="5:42">
      <c r="E128" s="30"/>
      <c r="F128" s="28"/>
      <c r="G128" s="30"/>
      <c r="H128" s="29"/>
      <c r="I128" s="28"/>
      <c r="J128" s="28"/>
      <c r="K128" s="28"/>
      <c r="L128" s="29"/>
      <c r="M128" s="28"/>
      <c r="N128" s="28"/>
      <c r="O128" s="30"/>
      <c r="P128" s="29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5:42">
      <c r="E129" s="30"/>
      <c r="F129" s="28"/>
      <c r="G129" s="30"/>
      <c r="H129" s="29"/>
      <c r="I129" s="28"/>
      <c r="J129" s="28"/>
      <c r="K129" s="28"/>
      <c r="L129" s="29"/>
      <c r="M129" s="28"/>
      <c r="N129" s="28"/>
      <c r="O129" s="30"/>
      <c r="P129" s="2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</row>
    <row r="130" spans="5:42">
      <c r="E130" s="30"/>
      <c r="F130" s="28"/>
      <c r="G130" s="30"/>
      <c r="H130" s="29"/>
      <c r="I130" s="28"/>
      <c r="J130" s="28"/>
      <c r="K130" s="28"/>
      <c r="L130" s="29"/>
      <c r="M130" s="28"/>
      <c r="N130" s="28"/>
      <c r="O130" s="30"/>
      <c r="P130" s="29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</row>
    <row r="131" spans="5:42">
      <c r="E131" s="30"/>
      <c r="F131" s="28"/>
      <c r="G131" s="30"/>
      <c r="H131" s="29"/>
      <c r="I131" s="28"/>
      <c r="J131" s="28"/>
      <c r="K131" s="28"/>
      <c r="L131" s="29"/>
      <c r="M131" s="28"/>
      <c r="N131" s="28"/>
      <c r="O131" s="30"/>
      <c r="P131" s="29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5:42">
      <c r="E132" s="30"/>
      <c r="F132" s="28"/>
      <c r="G132" s="30"/>
      <c r="H132" s="29"/>
      <c r="I132" s="28"/>
      <c r="J132" s="28"/>
      <c r="K132" s="28"/>
      <c r="L132" s="29"/>
      <c r="M132" s="28"/>
      <c r="N132" s="28"/>
      <c r="O132" s="30"/>
      <c r="P132" s="29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</row>
    <row r="133" spans="5:42">
      <c r="E133" s="30"/>
      <c r="F133" s="28"/>
      <c r="G133" s="30"/>
      <c r="H133" s="29"/>
      <c r="I133" s="28"/>
      <c r="J133" s="28"/>
      <c r="K133" s="28"/>
      <c r="L133" s="29"/>
      <c r="M133" s="28"/>
      <c r="N133" s="28"/>
      <c r="O133" s="30"/>
      <c r="P133" s="29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</row>
    <row r="134" spans="5:42">
      <c r="E134" s="30"/>
      <c r="F134" s="28"/>
      <c r="G134" s="30"/>
      <c r="H134" s="29"/>
      <c r="I134" s="28"/>
      <c r="J134" s="28"/>
      <c r="K134" s="28"/>
      <c r="L134" s="29"/>
      <c r="M134" s="28"/>
      <c r="N134" s="28"/>
      <c r="O134" s="30"/>
      <c r="P134" s="29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5:42">
      <c r="E135" s="30"/>
      <c r="F135" s="28"/>
      <c r="G135" s="30"/>
      <c r="H135" s="29"/>
      <c r="I135" s="28"/>
      <c r="J135" s="28"/>
      <c r="K135" s="28"/>
      <c r="L135" s="29"/>
      <c r="M135" s="28"/>
      <c r="N135" s="28"/>
      <c r="O135" s="30"/>
      <c r="P135" s="29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5:42">
      <c r="E136" s="30"/>
      <c r="F136" s="28"/>
      <c r="G136" s="30"/>
      <c r="H136" s="29"/>
      <c r="I136" s="28"/>
      <c r="J136" s="28"/>
      <c r="K136" s="28"/>
      <c r="L136" s="29"/>
      <c r="M136" s="28"/>
      <c r="N136" s="28"/>
      <c r="O136" s="30"/>
      <c r="P136" s="29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5:42">
      <c r="E137" s="30"/>
      <c r="F137" s="28"/>
      <c r="G137" s="30"/>
      <c r="H137" s="29"/>
      <c r="I137" s="28"/>
      <c r="J137" s="28"/>
      <c r="K137" s="28"/>
      <c r="L137" s="29"/>
      <c r="M137" s="28"/>
      <c r="N137" s="28"/>
      <c r="O137" s="30"/>
      <c r="P137" s="29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5:42">
      <c r="E138" s="30"/>
      <c r="F138" s="28"/>
      <c r="G138" s="30"/>
      <c r="H138" s="29"/>
      <c r="I138" s="28"/>
      <c r="J138" s="28"/>
      <c r="K138" s="28"/>
      <c r="L138" s="29"/>
      <c r="M138" s="28"/>
      <c r="N138" s="28"/>
      <c r="O138" s="30"/>
      <c r="P138" s="29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</row>
    <row r="139" spans="5:42">
      <c r="E139" s="30"/>
      <c r="F139" s="28"/>
      <c r="G139" s="30"/>
      <c r="H139" s="29"/>
      <c r="I139" s="28"/>
      <c r="J139" s="28"/>
      <c r="K139" s="28"/>
      <c r="L139" s="29"/>
      <c r="M139" s="28"/>
      <c r="N139" s="28"/>
      <c r="O139" s="30"/>
      <c r="P139" s="2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</row>
    <row r="140" spans="5:42">
      <c r="E140" s="30"/>
      <c r="F140" s="28"/>
      <c r="G140" s="30"/>
      <c r="H140" s="29"/>
      <c r="I140" s="28"/>
      <c r="J140" s="28"/>
      <c r="K140" s="28"/>
      <c r="L140" s="29"/>
      <c r="M140" s="28"/>
      <c r="N140" s="28"/>
      <c r="O140" s="30"/>
      <c r="P140" s="29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</row>
    <row r="141" spans="5:42">
      <c r="E141" s="30"/>
      <c r="F141" s="28"/>
      <c r="G141" s="30"/>
      <c r="H141" s="29"/>
      <c r="I141" s="28"/>
      <c r="J141" s="28"/>
      <c r="K141" s="28"/>
      <c r="L141" s="29"/>
      <c r="M141" s="28"/>
      <c r="N141" s="28"/>
      <c r="O141" s="30"/>
      <c r="P141" s="29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</row>
    <row r="142" spans="5:42">
      <c r="E142" s="30"/>
      <c r="F142" s="28"/>
      <c r="G142" s="30"/>
      <c r="H142" s="29"/>
      <c r="I142" s="28"/>
      <c r="J142" s="28"/>
      <c r="K142" s="28"/>
      <c r="L142" s="29"/>
      <c r="M142" s="28"/>
      <c r="N142" s="28"/>
      <c r="O142" s="30"/>
      <c r="P142" s="29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5:42">
      <c r="E143" s="30"/>
      <c r="F143" s="28"/>
      <c r="G143" s="30"/>
      <c r="H143" s="29"/>
      <c r="I143" s="28"/>
      <c r="J143" s="28"/>
      <c r="K143" s="28"/>
      <c r="L143" s="29"/>
      <c r="M143" s="28"/>
      <c r="N143" s="28"/>
      <c r="O143" s="30"/>
      <c r="P143" s="29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</row>
    <row r="144" spans="5:42">
      <c r="E144" s="30"/>
      <c r="F144" s="28"/>
      <c r="G144" s="30"/>
      <c r="H144" s="29"/>
      <c r="I144" s="28"/>
      <c r="J144" s="28"/>
      <c r="K144" s="28"/>
      <c r="L144" s="29"/>
      <c r="M144" s="28"/>
      <c r="N144" s="28"/>
      <c r="O144" s="30"/>
      <c r="P144" s="29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5:42">
      <c r="E145" s="30"/>
      <c r="F145" s="28"/>
      <c r="G145" s="30"/>
      <c r="H145" s="29"/>
      <c r="I145" s="28"/>
      <c r="J145" s="28"/>
      <c r="K145" s="28"/>
      <c r="L145" s="29"/>
      <c r="M145" s="28"/>
      <c r="N145" s="28"/>
      <c r="O145" s="30"/>
      <c r="P145" s="29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</row>
    <row r="146" spans="5:42">
      <c r="E146" s="30"/>
      <c r="F146" s="28"/>
      <c r="G146" s="30"/>
      <c r="H146" s="29"/>
      <c r="I146" s="28"/>
      <c r="J146" s="28"/>
      <c r="K146" s="28"/>
      <c r="L146" s="29"/>
      <c r="M146" s="28"/>
      <c r="N146" s="28"/>
      <c r="O146" s="30"/>
      <c r="P146" s="29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</row>
    <row r="147" spans="5:42">
      <c r="E147" s="30"/>
      <c r="F147" s="28"/>
      <c r="G147" s="30"/>
      <c r="H147" s="29"/>
      <c r="I147" s="28"/>
      <c r="J147" s="28"/>
      <c r="K147" s="28"/>
      <c r="L147" s="29"/>
      <c r="M147" s="28"/>
      <c r="N147" s="28"/>
      <c r="O147" s="30"/>
      <c r="P147" s="29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</row>
    <row r="148" spans="5:42">
      <c r="E148" s="30"/>
      <c r="F148" s="28"/>
      <c r="G148" s="30"/>
      <c r="H148" s="29"/>
      <c r="I148" s="28"/>
      <c r="J148" s="28"/>
      <c r="K148" s="28"/>
      <c r="L148" s="29"/>
      <c r="M148" s="28"/>
      <c r="N148" s="28"/>
      <c r="O148" s="30"/>
      <c r="P148" s="29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</row>
    <row r="149" spans="5:42">
      <c r="E149" s="30"/>
      <c r="F149" s="28"/>
      <c r="G149" s="30"/>
      <c r="H149" s="29"/>
      <c r="I149" s="28"/>
      <c r="J149" s="28"/>
      <c r="K149" s="28"/>
      <c r="L149" s="29"/>
      <c r="M149" s="28"/>
      <c r="N149" s="28"/>
      <c r="O149" s="30"/>
      <c r="P149" s="2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5:42">
      <c r="E150" s="30"/>
      <c r="F150" s="28"/>
      <c r="G150" s="30"/>
      <c r="H150" s="29"/>
      <c r="I150" s="28"/>
      <c r="J150" s="28"/>
      <c r="K150" s="28"/>
      <c r="L150" s="29"/>
      <c r="M150" s="28"/>
      <c r="N150" s="28"/>
      <c r="O150" s="30"/>
      <c r="P150" s="29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</row>
    <row r="151" spans="5:42">
      <c r="E151" s="30"/>
      <c r="F151" s="28"/>
      <c r="G151" s="30"/>
      <c r="H151" s="29"/>
      <c r="I151" s="28"/>
      <c r="J151" s="28"/>
      <c r="K151" s="28"/>
      <c r="L151" s="29"/>
      <c r="M151" s="28"/>
      <c r="N151" s="28"/>
      <c r="O151" s="30"/>
      <c r="P151" s="29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</row>
    <row r="152" spans="5:42">
      <c r="E152" s="30"/>
      <c r="F152" s="28"/>
      <c r="G152" s="30"/>
      <c r="H152" s="29"/>
      <c r="I152" s="28"/>
      <c r="J152" s="28"/>
      <c r="K152" s="28"/>
      <c r="L152" s="29"/>
      <c r="M152" s="28"/>
      <c r="N152" s="28"/>
      <c r="O152" s="30"/>
      <c r="P152" s="29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</row>
    <row r="153" spans="5:42">
      <c r="E153" s="30"/>
      <c r="F153" s="28"/>
      <c r="G153" s="30"/>
      <c r="H153" s="29"/>
      <c r="I153" s="28"/>
      <c r="J153" s="28"/>
      <c r="K153" s="28"/>
      <c r="L153" s="29"/>
      <c r="M153" s="28"/>
      <c r="N153" s="28"/>
      <c r="O153" s="30"/>
      <c r="P153" s="29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</row>
    <row r="154" spans="5:42">
      <c r="E154" s="30"/>
      <c r="F154" s="28"/>
      <c r="G154" s="30"/>
      <c r="H154" s="29"/>
      <c r="I154" s="28"/>
      <c r="J154" s="28"/>
      <c r="K154" s="28"/>
      <c r="L154" s="29"/>
      <c r="M154" s="28"/>
      <c r="N154" s="28"/>
      <c r="O154" s="30"/>
      <c r="P154" s="29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</row>
    <row r="155" spans="5:42">
      <c r="E155" s="30"/>
      <c r="F155" s="28"/>
      <c r="G155" s="30"/>
      <c r="H155" s="29"/>
      <c r="I155" s="28"/>
      <c r="J155" s="28"/>
      <c r="K155" s="28"/>
      <c r="L155" s="29"/>
      <c r="M155" s="28"/>
      <c r="N155" s="28"/>
      <c r="O155" s="30"/>
      <c r="P155" s="29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</row>
    <row r="156" spans="5:42">
      <c r="E156" s="30"/>
      <c r="F156" s="28"/>
      <c r="G156" s="30"/>
      <c r="H156" s="29"/>
      <c r="I156" s="28"/>
      <c r="J156" s="28"/>
      <c r="K156" s="28"/>
      <c r="L156" s="29"/>
      <c r="M156" s="28"/>
      <c r="N156" s="28"/>
      <c r="O156" s="30"/>
      <c r="P156" s="29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</row>
    <row r="157" spans="5:42">
      <c r="E157" s="30"/>
      <c r="F157" s="28"/>
      <c r="G157" s="30"/>
      <c r="H157" s="29"/>
      <c r="I157" s="28"/>
      <c r="J157" s="28"/>
      <c r="K157" s="28"/>
      <c r="L157" s="29"/>
      <c r="M157" s="28"/>
      <c r="N157" s="28"/>
      <c r="O157" s="30"/>
      <c r="P157" s="29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</row>
    <row r="158" spans="5:42">
      <c r="E158" s="30"/>
      <c r="F158" s="28"/>
      <c r="G158" s="30"/>
      <c r="H158" s="29"/>
      <c r="I158" s="28"/>
      <c r="J158" s="28"/>
      <c r="K158" s="28"/>
      <c r="L158" s="29"/>
      <c r="M158" s="28"/>
      <c r="N158" s="28"/>
      <c r="O158" s="30"/>
      <c r="P158" s="29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</row>
    <row r="159" spans="5:42">
      <c r="E159" s="30"/>
      <c r="F159" s="28"/>
      <c r="G159" s="30"/>
      <c r="H159" s="29"/>
      <c r="I159" s="28"/>
      <c r="J159" s="28"/>
      <c r="K159" s="28"/>
      <c r="L159" s="29"/>
      <c r="M159" s="28"/>
      <c r="N159" s="28"/>
      <c r="O159" s="30"/>
      <c r="P159" s="2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</row>
    <row r="160" spans="5:42">
      <c r="E160" s="30"/>
      <c r="F160" s="28"/>
      <c r="G160" s="30"/>
      <c r="H160" s="29"/>
      <c r="I160" s="28"/>
      <c r="J160" s="28"/>
      <c r="K160" s="28"/>
      <c r="L160" s="29"/>
      <c r="M160" s="28"/>
      <c r="N160" s="28"/>
      <c r="O160" s="30"/>
      <c r="P160" s="29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</row>
    <row r="161" spans="5:42">
      <c r="E161" s="30"/>
      <c r="F161" s="28"/>
      <c r="G161" s="30"/>
      <c r="H161" s="29"/>
      <c r="I161" s="28"/>
      <c r="J161" s="28"/>
      <c r="K161" s="28"/>
      <c r="L161" s="29"/>
      <c r="M161" s="28"/>
      <c r="N161" s="28"/>
      <c r="O161" s="30"/>
      <c r="P161" s="29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</row>
    <row r="162" spans="5:42">
      <c r="E162" s="30"/>
      <c r="F162" s="28"/>
      <c r="G162" s="30"/>
      <c r="H162" s="29"/>
      <c r="I162" s="28"/>
      <c r="J162" s="28"/>
      <c r="K162" s="28"/>
      <c r="L162" s="29"/>
      <c r="M162" s="28"/>
      <c r="N162" s="28"/>
      <c r="O162" s="30"/>
      <c r="P162" s="29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</row>
    <row r="163" spans="5:42">
      <c r="E163" s="30"/>
      <c r="F163" s="28"/>
      <c r="G163" s="30"/>
      <c r="H163" s="29"/>
      <c r="I163" s="28"/>
      <c r="J163" s="28"/>
      <c r="K163" s="28"/>
      <c r="L163" s="29"/>
      <c r="M163" s="28"/>
      <c r="N163" s="28"/>
      <c r="O163" s="30"/>
      <c r="P163" s="29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</row>
    <row r="164" spans="5:42">
      <c r="E164" s="30"/>
      <c r="F164" s="28"/>
      <c r="G164" s="30"/>
      <c r="H164" s="29"/>
      <c r="I164" s="28"/>
      <c r="J164" s="28"/>
      <c r="K164" s="28"/>
      <c r="L164" s="29"/>
      <c r="M164" s="28"/>
      <c r="N164" s="28"/>
      <c r="O164" s="30"/>
      <c r="P164" s="29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</row>
    <row r="165" spans="5:42">
      <c r="E165" s="30"/>
      <c r="F165" s="28"/>
      <c r="G165" s="30"/>
      <c r="H165" s="29"/>
      <c r="I165" s="28"/>
      <c r="J165" s="28"/>
      <c r="K165" s="28"/>
      <c r="L165" s="29"/>
      <c r="M165" s="28"/>
      <c r="N165" s="28"/>
      <c r="O165" s="30"/>
      <c r="P165" s="29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</row>
    <row r="166" spans="5:42">
      <c r="E166" s="30"/>
      <c r="F166" s="28"/>
      <c r="G166" s="30"/>
      <c r="H166" s="29"/>
      <c r="I166" s="28"/>
      <c r="J166" s="28"/>
      <c r="K166" s="28"/>
      <c r="L166" s="29"/>
      <c r="M166" s="28"/>
      <c r="N166" s="28"/>
      <c r="O166" s="30"/>
      <c r="P166" s="29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</row>
    <row r="167" spans="5:42">
      <c r="E167" s="30"/>
      <c r="F167" s="28"/>
      <c r="G167" s="30"/>
      <c r="H167" s="29"/>
      <c r="I167" s="28"/>
      <c r="J167" s="28"/>
      <c r="K167" s="28"/>
      <c r="L167" s="29"/>
      <c r="M167" s="28"/>
      <c r="N167" s="28"/>
      <c r="O167" s="30"/>
      <c r="P167" s="29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</row>
    <row r="168" spans="5:42">
      <c r="E168" s="30"/>
      <c r="F168" s="28"/>
      <c r="G168" s="30"/>
      <c r="H168" s="29"/>
      <c r="I168" s="28"/>
      <c r="J168" s="28"/>
      <c r="K168" s="28"/>
      <c r="L168" s="29"/>
      <c r="M168" s="28"/>
      <c r="N168" s="28"/>
      <c r="O168" s="30"/>
      <c r="P168" s="29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</row>
    <row r="169" spans="5:42">
      <c r="E169" s="30"/>
      <c r="F169" s="28"/>
      <c r="G169" s="30"/>
      <c r="H169" s="29"/>
      <c r="I169" s="28"/>
      <c r="J169" s="28"/>
      <c r="K169" s="28"/>
      <c r="L169" s="29"/>
      <c r="M169" s="28"/>
      <c r="N169" s="28"/>
      <c r="O169" s="30"/>
      <c r="P169" s="2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</row>
    <row r="170" spans="5:42">
      <c r="E170" s="30"/>
      <c r="F170" s="28"/>
      <c r="G170" s="30"/>
      <c r="H170" s="29"/>
      <c r="I170" s="28"/>
      <c r="J170" s="28"/>
      <c r="K170" s="28"/>
      <c r="L170" s="29"/>
      <c r="M170" s="28"/>
      <c r="N170" s="28"/>
      <c r="O170" s="30"/>
      <c r="P170" s="29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</row>
    <row r="171" spans="5:42">
      <c r="E171" s="30"/>
      <c r="F171" s="28"/>
      <c r="G171" s="30"/>
      <c r="H171" s="29"/>
      <c r="I171" s="28"/>
      <c r="J171" s="28"/>
      <c r="K171" s="28"/>
      <c r="L171" s="29"/>
      <c r="M171" s="28"/>
      <c r="N171" s="28"/>
      <c r="O171" s="30"/>
      <c r="P171" s="29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5:42">
      <c r="E172" s="30"/>
      <c r="F172" s="28"/>
      <c r="G172" s="30"/>
      <c r="H172" s="29"/>
      <c r="I172" s="28"/>
      <c r="J172" s="28"/>
      <c r="K172" s="28"/>
      <c r="L172" s="29"/>
      <c r="M172" s="28"/>
      <c r="N172" s="28"/>
      <c r="O172" s="30"/>
      <c r="P172" s="29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</row>
    <row r="173" spans="5:42">
      <c r="E173" s="30"/>
      <c r="F173" s="28"/>
      <c r="G173" s="30"/>
      <c r="H173" s="29"/>
      <c r="I173" s="28"/>
      <c r="J173" s="28"/>
      <c r="K173" s="28"/>
      <c r="L173" s="29"/>
      <c r="M173" s="28"/>
      <c r="N173" s="28"/>
      <c r="O173" s="30"/>
      <c r="P173" s="29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</row>
    <row r="174" spans="5:42">
      <c r="E174" s="30"/>
      <c r="F174" s="28"/>
      <c r="G174" s="30"/>
      <c r="H174" s="29"/>
      <c r="I174" s="28"/>
      <c r="J174" s="28"/>
      <c r="K174" s="28"/>
      <c r="L174" s="29"/>
      <c r="M174" s="28"/>
      <c r="N174" s="28"/>
      <c r="O174" s="30"/>
      <c r="P174" s="29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</row>
    <row r="175" spans="5:42">
      <c r="E175" s="30"/>
      <c r="F175" s="28"/>
      <c r="G175" s="30"/>
      <c r="H175" s="29"/>
      <c r="I175" s="28"/>
      <c r="J175" s="28"/>
      <c r="K175" s="28"/>
      <c r="L175" s="29"/>
      <c r="M175" s="28"/>
      <c r="N175" s="28"/>
      <c r="O175" s="30"/>
      <c r="P175" s="29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</row>
    <row r="176" spans="5:42">
      <c r="E176" s="30"/>
      <c r="F176" s="28"/>
      <c r="G176" s="30"/>
      <c r="H176" s="29"/>
      <c r="I176" s="28"/>
      <c r="J176" s="28"/>
      <c r="K176" s="28"/>
      <c r="L176" s="29"/>
      <c r="M176" s="28"/>
      <c r="N176" s="28"/>
      <c r="O176" s="30"/>
      <c r="P176" s="29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</row>
    <row r="177" spans="5:42">
      <c r="E177" s="30"/>
      <c r="F177" s="28"/>
      <c r="G177" s="30"/>
      <c r="H177" s="29"/>
      <c r="I177" s="28"/>
      <c r="J177" s="28"/>
      <c r="K177" s="28"/>
      <c r="L177" s="29"/>
      <c r="M177" s="28"/>
      <c r="N177" s="28"/>
      <c r="O177" s="30"/>
      <c r="P177" s="29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</row>
    <row r="178" spans="5:42">
      <c r="E178" s="30"/>
      <c r="F178" s="28"/>
      <c r="G178" s="30"/>
      <c r="H178" s="29"/>
      <c r="I178" s="28"/>
      <c r="J178" s="28"/>
      <c r="K178" s="28"/>
      <c r="L178" s="29"/>
      <c r="M178" s="28"/>
      <c r="N178" s="28"/>
      <c r="O178" s="30"/>
      <c r="P178" s="29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</row>
    <row r="179" spans="5:42">
      <c r="E179" s="30"/>
      <c r="F179" s="28"/>
      <c r="G179" s="30"/>
      <c r="H179" s="29"/>
      <c r="I179" s="28"/>
      <c r="J179" s="28"/>
      <c r="K179" s="28"/>
      <c r="L179" s="29"/>
      <c r="M179" s="28"/>
      <c r="N179" s="28"/>
      <c r="O179" s="30"/>
      <c r="P179" s="29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</row>
    <row r="180" spans="5:42">
      <c r="E180" s="30"/>
      <c r="F180" s="28"/>
      <c r="G180" s="30"/>
      <c r="H180" s="29"/>
      <c r="I180" s="28"/>
      <c r="J180" s="28"/>
      <c r="K180" s="28"/>
      <c r="L180" s="29"/>
      <c r="M180" s="28"/>
      <c r="N180" s="28"/>
      <c r="O180" s="30"/>
      <c r="P180" s="29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</row>
    <row r="181" spans="5:42">
      <c r="E181" s="30"/>
      <c r="F181" s="28"/>
      <c r="G181" s="30"/>
      <c r="H181" s="29"/>
      <c r="I181" s="28"/>
      <c r="J181" s="28"/>
      <c r="K181" s="28"/>
      <c r="L181" s="29"/>
      <c r="M181" s="28"/>
      <c r="N181" s="28"/>
      <c r="O181" s="30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</row>
    <row r="182" spans="5:42">
      <c r="E182" s="30"/>
      <c r="F182" s="28"/>
      <c r="G182" s="30"/>
      <c r="H182" s="29"/>
      <c r="I182" s="28"/>
      <c r="J182" s="28"/>
      <c r="K182" s="28"/>
      <c r="L182" s="29"/>
      <c r="M182" s="28"/>
      <c r="N182" s="28"/>
      <c r="O182" s="30"/>
      <c r="P182" s="29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</row>
    <row r="183" spans="5:42">
      <c r="E183" s="30"/>
      <c r="F183" s="28"/>
      <c r="G183" s="30"/>
      <c r="H183" s="29"/>
      <c r="I183" s="28"/>
      <c r="J183" s="28"/>
      <c r="K183" s="28"/>
      <c r="L183" s="29"/>
      <c r="M183" s="28"/>
      <c r="N183" s="28"/>
      <c r="O183" s="30"/>
      <c r="P183" s="29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</row>
    <row r="184" spans="5:42">
      <c r="E184" s="30"/>
      <c r="F184" s="28"/>
      <c r="G184" s="30"/>
      <c r="H184" s="29"/>
      <c r="I184" s="28"/>
      <c r="J184" s="28"/>
      <c r="K184" s="28"/>
      <c r="L184" s="29"/>
      <c r="M184" s="28"/>
      <c r="N184" s="28"/>
      <c r="O184" s="30"/>
      <c r="P184" s="29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</row>
    <row r="185" spans="5:42">
      <c r="E185" s="30"/>
      <c r="F185" s="28"/>
      <c r="G185" s="30"/>
      <c r="H185" s="29"/>
      <c r="I185" s="28"/>
      <c r="J185" s="28"/>
      <c r="K185" s="28"/>
      <c r="L185" s="29"/>
      <c r="M185" s="28"/>
      <c r="N185" s="28"/>
      <c r="O185" s="30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</row>
    <row r="186" spans="5:42">
      <c r="E186" s="30"/>
      <c r="F186" s="28"/>
      <c r="G186" s="30"/>
      <c r="H186" s="29"/>
      <c r="I186" s="28"/>
      <c r="J186" s="28"/>
      <c r="K186" s="28"/>
      <c r="L186" s="29"/>
      <c r="M186" s="28"/>
      <c r="N186" s="28"/>
      <c r="O186" s="30"/>
      <c r="P186" s="29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</row>
    <row r="187" spans="5:42">
      <c r="E187" s="30"/>
      <c r="F187" s="28"/>
      <c r="G187" s="30"/>
      <c r="H187" s="29"/>
      <c r="I187" s="28"/>
      <c r="J187" s="28"/>
      <c r="K187" s="28"/>
      <c r="L187" s="29"/>
      <c r="M187" s="28"/>
      <c r="N187" s="28"/>
      <c r="O187" s="30"/>
      <c r="P187" s="29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</row>
    <row r="188" spans="5:42">
      <c r="E188" s="30"/>
      <c r="F188" s="28"/>
      <c r="G188" s="30"/>
      <c r="H188" s="29"/>
      <c r="I188" s="28"/>
      <c r="J188" s="28"/>
      <c r="K188" s="28"/>
      <c r="L188" s="29"/>
      <c r="M188" s="28"/>
      <c r="N188" s="28"/>
      <c r="O188" s="30"/>
      <c r="P188" s="29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</row>
    <row r="189" spans="5:42">
      <c r="E189" s="30"/>
      <c r="F189" s="28"/>
      <c r="G189" s="30"/>
      <c r="H189" s="29"/>
      <c r="I189" s="28"/>
      <c r="J189" s="28"/>
      <c r="K189" s="28"/>
      <c r="L189" s="29"/>
      <c r="M189" s="28"/>
      <c r="N189" s="28"/>
      <c r="O189" s="30"/>
      <c r="P189" s="29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</row>
    <row r="190" spans="5:42">
      <c r="E190" s="30"/>
      <c r="F190" s="28"/>
      <c r="G190" s="30"/>
      <c r="H190" s="29"/>
      <c r="I190" s="28"/>
      <c r="J190" s="28"/>
      <c r="K190" s="28"/>
      <c r="L190" s="29"/>
      <c r="M190" s="28"/>
      <c r="N190" s="28"/>
      <c r="O190" s="30"/>
      <c r="P190" s="29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</row>
    <row r="191" spans="5:42">
      <c r="E191" s="30"/>
      <c r="F191" s="28"/>
      <c r="G191" s="30"/>
      <c r="H191" s="29"/>
      <c r="I191" s="28"/>
      <c r="J191" s="28"/>
      <c r="K191" s="28"/>
      <c r="L191" s="29"/>
      <c r="M191" s="28"/>
      <c r="N191" s="28"/>
      <c r="O191" s="30"/>
      <c r="P191" s="29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</row>
    <row r="192" spans="5:42">
      <c r="E192" s="30"/>
      <c r="F192" s="28"/>
      <c r="G192" s="30"/>
      <c r="H192" s="29"/>
      <c r="I192" s="28"/>
      <c r="J192" s="28"/>
      <c r="K192" s="28"/>
      <c r="L192" s="29"/>
      <c r="M192" s="28"/>
      <c r="N192" s="28"/>
      <c r="O192" s="30"/>
      <c r="P192" s="29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</row>
    <row r="193" spans="5:42">
      <c r="E193" s="30"/>
      <c r="F193" s="28"/>
      <c r="G193" s="30"/>
      <c r="H193" s="29"/>
      <c r="I193" s="28"/>
      <c r="J193" s="28"/>
      <c r="K193" s="28"/>
      <c r="L193" s="29"/>
      <c r="M193" s="28"/>
      <c r="N193" s="28"/>
      <c r="O193" s="30"/>
      <c r="P193" s="29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</row>
    <row r="194" spans="5:42">
      <c r="E194" s="30"/>
      <c r="F194" s="28"/>
      <c r="G194" s="30"/>
      <c r="H194" s="29"/>
      <c r="I194" s="28"/>
      <c r="J194" s="28"/>
      <c r="K194" s="28"/>
      <c r="L194" s="29"/>
      <c r="M194" s="28"/>
      <c r="N194" s="28"/>
      <c r="O194" s="30"/>
      <c r="P194" s="29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</row>
    <row r="195" spans="5:42">
      <c r="E195" s="30"/>
      <c r="F195" s="28"/>
      <c r="G195" s="30"/>
      <c r="H195" s="29"/>
      <c r="I195" s="28"/>
      <c r="J195" s="28"/>
      <c r="K195" s="28"/>
      <c r="L195" s="29"/>
      <c r="M195" s="28"/>
      <c r="N195" s="28"/>
      <c r="O195" s="30"/>
      <c r="P195" s="29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</row>
    <row r="196" spans="5:42">
      <c r="E196" s="30"/>
      <c r="F196" s="28"/>
      <c r="G196" s="30"/>
      <c r="H196" s="29"/>
      <c r="I196" s="28"/>
      <c r="J196" s="28"/>
      <c r="K196" s="28"/>
      <c r="L196" s="29"/>
      <c r="M196" s="28"/>
      <c r="N196" s="28"/>
      <c r="O196" s="30"/>
      <c r="P196" s="29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</row>
    <row r="197" spans="5:42">
      <c r="E197" s="30"/>
      <c r="F197" s="28"/>
      <c r="G197" s="30"/>
      <c r="H197" s="29"/>
      <c r="I197" s="28"/>
      <c r="J197" s="28"/>
      <c r="K197" s="28"/>
      <c r="L197" s="29"/>
      <c r="M197" s="28"/>
      <c r="N197" s="28"/>
      <c r="O197" s="30"/>
      <c r="P197" s="29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</row>
    <row r="198" spans="5:42">
      <c r="E198" s="30"/>
      <c r="F198" s="28"/>
      <c r="G198" s="30"/>
      <c r="H198" s="29"/>
      <c r="I198" s="28"/>
      <c r="J198" s="28"/>
      <c r="K198" s="28"/>
      <c r="L198" s="29"/>
      <c r="M198" s="28"/>
      <c r="N198" s="28"/>
      <c r="O198" s="30"/>
      <c r="P198" s="29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</row>
    <row r="199" spans="5:42">
      <c r="E199" s="30"/>
      <c r="F199" s="28"/>
      <c r="G199" s="30"/>
      <c r="H199" s="29"/>
      <c r="I199" s="28"/>
      <c r="J199" s="28"/>
      <c r="K199" s="28"/>
      <c r="L199" s="29"/>
      <c r="M199" s="28"/>
      <c r="N199" s="28"/>
      <c r="O199" s="30"/>
      <c r="P199" s="29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</row>
    <row r="200" spans="5:42">
      <c r="E200" s="30"/>
      <c r="F200" s="28"/>
      <c r="G200" s="30"/>
      <c r="H200" s="29"/>
      <c r="I200" s="28"/>
      <c r="J200" s="28"/>
      <c r="K200" s="28"/>
      <c r="L200" s="29"/>
      <c r="M200" s="28"/>
      <c r="N200" s="28"/>
      <c r="O200" s="30"/>
      <c r="P200" s="29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</row>
    <row r="201" spans="5:42">
      <c r="E201" s="30"/>
      <c r="F201" s="28"/>
      <c r="G201" s="30"/>
      <c r="H201" s="29"/>
      <c r="I201" s="28"/>
      <c r="J201" s="28"/>
      <c r="K201" s="28"/>
      <c r="L201" s="29"/>
      <c r="M201" s="28"/>
      <c r="N201" s="28"/>
      <c r="O201" s="30"/>
      <c r="P201" s="29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</row>
    <row r="202" spans="5:42">
      <c r="E202" s="30"/>
      <c r="F202" s="28"/>
      <c r="G202" s="30"/>
      <c r="H202" s="29"/>
      <c r="I202" s="28"/>
      <c r="J202" s="28"/>
      <c r="K202" s="28"/>
      <c r="L202" s="29"/>
      <c r="M202" s="28"/>
      <c r="N202" s="28"/>
      <c r="O202" s="30"/>
      <c r="P202" s="29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</row>
    <row r="203" spans="5:42">
      <c r="E203" s="30"/>
      <c r="F203" s="28"/>
      <c r="G203" s="30"/>
      <c r="H203" s="29"/>
      <c r="I203" s="28"/>
      <c r="J203" s="28"/>
      <c r="K203" s="28"/>
      <c r="L203" s="29"/>
      <c r="M203" s="28"/>
      <c r="N203" s="28"/>
      <c r="O203" s="30"/>
      <c r="P203" s="29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</row>
    <row r="204" spans="5:42">
      <c r="E204" s="30"/>
      <c r="F204" s="28"/>
      <c r="G204" s="30"/>
      <c r="H204" s="29"/>
      <c r="I204" s="28"/>
      <c r="J204" s="28"/>
      <c r="K204" s="28"/>
      <c r="L204" s="29"/>
      <c r="M204" s="28"/>
      <c r="N204" s="28"/>
      <c r="O204" s="30"/>
      <c r="P204" s="29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</row>
    <row r="205" spans="5:42">
      <c r="E205" s="30"/>
      <c r="F205" s="28"/>
      <c r="G205" s="30"/>
      <c r="H205" s="29"/>
      <c r="I205" s="28"/>
      <c r="J205" s="28"/>
      <c r="K205" s="28"/>
      <c r="L205" s="29"/>
      <c r="M205" s="28"/>
      <c r="N205" s="28"/>
      <c r="O205" s="30"/>
      <c r="P205" s="29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</row>
    <row r="206" spans="5:42">
      <c r="E206" s="30"/>
      <c r="F206" s="28"/>
      <c r="G206" s="30"/>
      <c r="H206" s="29"/>
      <c r="I206" s="28"/>
      <c r="J206" s="28"/>
      <c r="K206" s="28"/>
      <c r="L206" s="29"/>
      <c r="M206" s="28"/>
      <c r="N206" s="28"/>
      <c r="O206" s="30"/>
      <c r="P206" s="29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</row>
    <row r="207" spans="5:42">
      <c r="E207" s="30"/>
      <c r="F207" s="28"/>
      <c r="G207" s="30"/>
      <c r="H207" s="29"/>
      <c r="I207" s="28"/>
      <c r="J207" s="28"/>
      <c r="K207" s="28"/>
      <c r="L207" s="29"/>
      <c r="M207" s="28"/>
      <c r="N207" s="28"/>
      <c r="O207" s="30"/>
      <c r="P207" s="29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</row>
    <row r="208" spans="5:42">
      <c r="E208" s="30"/>
      <c r="F208" s="28"/>
      <c r="G208" s="30"/>
      <c r="H208" s="29"/>
      <c r="I208" s="28"/>
      <c r="J208" s="28"/>
      <c r="K208" s="28"/>
      <c r="L208" s="29"/>
      <c r="M208" s="28"/>
      <c r="N208" s="28"/>
      <c r="O208" s="30"/>
      <c r="P208" s="29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</row>
    <row r="209" spans="5:42">
      <c r="E209" s="30"/>
      <c r="F209" s="28"/>
      <c r="G209" s="30"/>
      <c r="H209" s="29"/>
      <c r="I209" s="28"/>
      <c r="J209" s="28"/>
      <c r="K209" s="28"/>
      <c r="L209" s="29"/>
      <c r="M209" s="28"/>
      <c r="N209" s="28"/>
      <c r="O209" s="30"/>
      <c r="P209" s="29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</row>
    <row r="210" spans="5:42">
      <c r="E210" s="30"/>
      <c r="F210" s="28"/>
      <c r="G210" s="30"/>
      <c r="H210" s="29"/>
      <c r="I210" s="28"/>
      <c r="J210" s="28"/>
      <c r="K210" s="28"/>
      <c r="L210" s="29"/>
      <c r="M210" s="28"/>
      <c r="N210" s="28"/>
      <c r="O210" s="30"/>
      <c r="P210" s="29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</row>
    <row r="211" spans="5:42">
      <c r="E211" s="30"/>
      <c r="F211" s="28"/>
      <c r="G211" s="30"/>
      <c r="H211" s="29"/>
      <c r="I211" s="28"/>
      <c r="J211" s="28"/>
      <c r="K211" s="28"/>
      <c r="L211" s="29"/>
      <c r="M211" s="28"/>
      <c r="N211" s="28"/>
      <c r="O211" s="30"/>
      <c r="P211" s="29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</row>
    <row r="212" spans="5:42">
      <c r="E212" s="30"/>
      <c r="F212" s="28"/>
      <c r="G212" s="30"/>
      <c r="H212" s="29"/>
      <c r="I212" s="28"/>
      <c r="J212" s="28"/>
      <c r="K212" s="28"/>
      <c r="L212" s="29"/>
      <c r="M212" s="28"/>
      <c r="N212" s="28"/>
      <c r="O212" s="30"/>
      <c r="P212" s="29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</row>
    <row r="213" spans="5:42">
      <c r="E213" s="30"/>
      <c r="F213" s="28"/>
      <c r="G213" s="30"/>
      <c r="H213" s="29"/>
      <c r="I213" s="28"/>
      <c r="J213" s="28"/>
      <c r="K213" s="28"/>
      <c r="L213" s="29"/>
      <c r="M213" s="28"/>
      <c r="N213" s="28"/>
      <c r="O213" s="30"/>
      <c r="P213" s="29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</row>
    <row r="214" spans="5:42">
      <c r="E214" s="30"/>
      <c r="F214" s="28"/>
      <c r="G214" s="30"/>
      <c r="H214" s="29"/>
      <c r="I214" s="28"/>
      <c r="J214" s="28"/>
      <c r="K214" s="28"/>
      <c r="L214" s="29"/>
      <c r="M214" s="28"/>
      <c r="N214" s="28"/>
      <c r="O214" s="30"/>
      <c r="P214" s="29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</row>
    <row r="215" spans="5:42">
      <c r="E215" s="30"/>
      <c r="F215" s="28"/>
      <c r="G215" s="30"/>
      <c r="H215" s="29"/>
      <c r="I215" s="28"/>
      <c r="J215" s="28"/>
      <c r="K215" s="28"/>
      <c r="L215" s="29"/>
      <c r="M215" s="28"/>
      <c r="N215" s="28"/>
      <c r="O215" s="30"/>
      <c r="P215" s="29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</row>
    <row r="216" spans="5:42">
      <c r="E216" s="30"/>
      <c r="F216" s="28"/>
      <c r="G216" s="30"/>
      <c r="H216" s="29"/>
      <c r="I216" s="28"/>
      <c r="J216" s="28"/>
      <c r="K216" s="28"/>
      <c r="L216" s="29"/>
      <c r="M216" s="28"/>
      <c r="N216" s="28"/>
      <c r="O216" s="30"/>
      <c r="P216" s="29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</row>
    <row r="217" spans="5:42">
      <c r="E217" s="30"/>
      <c r="F217" s="28"/>
      <c r="G217" s="30"/>
      <c r="H217" s="29"/>
      <c r="I217" s="28"/>
      <c r="J217" s="28"/>
      <c r="K217" s="28"/>
      <c r="L217" s="29"/>
      <c r="M217" s="28"/>
      <c r="N217" s="28"/>
      <c r="O217" s="30"/>
      <c r="P217" s="29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</row>
    <row r="218" spans="5:42">
      <c r="E218" s="30"/>
      <c r="F218" s="28"/>
      <c r="G218" s="30"/>
      <c r="H218" s="29"/>
      <c r="I218" s="28"/>
      <c r="J218" s="28"/>
      <c r="K218" s="28"/>
      <c r="L218" s="29"/>
      <c r="M218" s="28"/>
      <c r="N218" s="28"/>
      <c r="O218" s="30"/>
      <c r="P218" s="29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</row>
    <row r="219" spans="5:42">
      <c r="E219" s="30"/>
      <c r="F219" s="28"/>
      <c r="G219" s="30"/>
      <c r="H219" s="29"/>
      <c r="I219" s="28"/>
      <c r="J219" s="28"/>
      <c r="K219" s="28"/>
      <c r="L219" s="29"/>
      <c r="M219" s="28"/>
      <c r="N219" s="28"/>
      <c r="O219" s="30"/>
      <c r="P219" s="29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</row>
    <row r="220" spans="5:42">
      <c r="E220" s="30"/>
      <c r="F220" s="28"/>
      <c r="G220" s="30"/>
      <c r="H220" s="29"/>
      <c r="I220" s="28"/>
      <c r="J220" s="28"/>
      <c r="K220" s="28"/>
      <c r="L220" s="29"/>
      <c r="M220" s="28"/>
      <c r="N220" s="28"/>
      <c r="O220" s="30"/>
      <c r="P220" s="29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</row>
    <row r="221" spans="5:42">
      <c r="E221" s="30"/>
      <c r="F221" s="28"/>
      <c r="G221" s="30"/>
      <c r="H221" s="29"/>
      <c r="I221" s="28"/>
      <c r="J221" s="28"/>
      <c r="K221" s="28"/>
      <c r="L221" s="29"/>
      <c r="M221" s="28"/>
      <c r="N221" s="28"/>
      <c r="O221" s="30"/>
      <c r="P221" s="29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</row>
    <row r="222" spans="5:42">
      <c r="E222" s="30"/>
      <c r="F222" s="28"/>
      <c r="G222" s="30"/>
      <c r="H222" s="29"/>
      <c r="I222" s="28"/>
      <c r="J222" s="28"/>
      <c r="K222" s="28"/>
      <c r="L222" s="29"/>
      <c r="M222" s="28"/>
      <c r="N222" s="28"/>
      <c r="O222" s="30"/>
      <c r="P222" s="29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</row>
    <row r="223" spans="5:42">
      <c r="E223" s="30"/>
      <c r="F223" s="28"/>
      <c r="G223" s="30"/>
      <c r="H223" s="29"/>
      <c r="I223" s="28"/>
      <c r="J223" s="28"/>
      <c r="K223" s="28"/>
      <c r="L223" s="29"/>
      <c r="M223" s="28"/>
      <c r="N223" s="28"/>
      <c r="O223" s="30"/>
      <c r="P223" s="29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</row>
    <row r="224" spans="5:42">
      <c r="E224" s="30"/>
      <c r="F224" s="28"/>
      <c r="G224" s="30"/>
      <c r="H224" s="29"/>
      <c r="I224" s="28"/>
      <c r="J224" s="28"/>
      <c r="K224" s="28"/>
      <c r="L224" s="29"/>
      <c r="M224" s="28"/>
      <c r="N224" s="28"/>
      <c r="O224" s="30"/>
      <c r="P224" s="29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</row>
    <row r="225" spans="5:42">
      <c r="E225" s="30"/>
      <c r="F225" s="28"/>
      <c r="G225" s="30"/>
      <c r="H225" s="29"/>
      <c r="I225" s="28"/>
      <c r="J225" s="28"/>
      <c r="K225" s="28"/>
      <c r="L225" s="29"/>
      <c r="M225" s="28"/>
      <c r="N225" s="28"/>
      <c r="O225" s="30"/>
      <c r="P225" s="29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</row>
    <row r="226" spans="5:42">
      <c r="E226" s="30"/>
      <c r="F226" s="28"/>
      <c r="G226" s="30"/>
      <c r="H226" s="29"/>
      <c r="I226" s="28"/>
      <c r="J226" s="28"/>
      <c r="K226" s="28"/>
      <c r="L226" s="29"/>
      <c r="M226" s="28"/>
      <c r="N226" s="28"/>
      <c r="O226" s="30"/>
      <c r="P226" s="29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</row>
    <row r="227" spans="5:42">
      <c r="E227" s="30"/>
      <c r="F227" s="28"/>
      <c r="G227" s="30"/>
      <c r="H227" s="29"/>
      <c r="I227" s="28"/>
      <c r="J227" s="28"/>
      <c r="K227" s="28"/>
      <c r="L227" s="29"/>
      <c r="M227" s="28"/>
      <c r="N227" s="28"/>
      <c r="O227" s="30"/>
      <c r="P227" s="29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</row>
    <row r="228" spans="5:42">
      <c r="E228" s="30"/>
      <c r="F228" s="28"/>
      <c r="G228" s="30"/>
      <c r="H228" s="29"/>
      <c r="I228" s="28"/>
      <c r="J228" s="28"/>
      <c r="K228" s="28"/>
      <c r="L228" s="29"/>
      <c r="M228" s="28"/>
      <c r="N228" s="28"/>
      <c r="O228" s="30"/>
      <c r="P228" s="29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</row>
    <row r="229" spans="5:42">
      <c r="E229" s="30"/>
      <c r="F229" s="28"/>
      <c r="G229" s="30"/>
      <c r="H229" s="29"/>
      <c r="I229" s="28"/>
      <c r="J229" s="28"/>
      <c r="K229" s="28"/>
      <c r="L229" s="29"/>
      <c r="M229" s="28"/>
      <c r="N229" s="28"/>
      <c r="O229" s="30"/>
      <c r="P229" s="29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</row>
    <row r="230" spans="5:42">
      <c r="E230" s="30"/>
      <c r="F230" s="28"/>
      <c r="G230" s="30"/>
      <c r="H230" s="29"/>
      <c r="I230" s="28"/>
      <c r="J230" s="28"/>
      <c r="K230" s="28"/>
      <c r="L230" s="29"/>
      <c r="M230" s="28"/>
      <c r="N230" s="28"/>
      <c r="O230" s="30"/>
      <c r="P230" s="29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</row>
    <row r="231" spans="5:42">
      <c r="E231" s="30"/>
      <c r="F231" s="28"/>
      <c r="G231" s="30"/>
      <c r="H231" s="29"/>
      <c r="I231" s="28"/>
      <c r="J231" s="28"/>
      <c r="K231" s="28"/>
      <c r="L231" s="29"/>
      <c r="M231" s="28"/>
      <c r="N231" s="28"/>
      <c r="O231" s="30"/>
      <c r="P231" s="29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</row>
    <row r="232" spans="5:42">
      <c r="E232" s="30"/>
      <c r="F232" s="28"/>
      <c r="G232" s="30"/>
      <c r="H232" s="29"/>
      <c r="I232" s="28"/>
      <c r="J232" s="28"/>
      <c r="K232" s="28"/>
      <c r="L232" s="29"/>
      <c r="M232" s="28"/>
      <c r="N232" s="28"/>
      <c r="O232" s="30"/>
      <c r="P232" s="29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</row>
    <row r="233" spans="5:42">
      <c r="E233" s="30"/>
      <c r="F233" s="28"/>
      <c r="G233" s="30"/>
      <c r="H233" s="29"/>
      <c r="I233" s="28"/>
      <c r="J233" s="28"/>
      <c r="K233" s="28"/>
      <c r="L233" s="29"/>
      <c r="M233" s="28"/>
      <c r="N233" s="28"/>
      <c r="O233" s="30"/>
      <c r="P233" s="29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</row>
    <row r="234" spans="5:42">
      <c r="E234" s="30"/>
      <c r="F234" s="28"/>
      <c r="G234" s="30"/>
      <c r="H234" s="29"/>
      <c r="I234" s="28"/>
      <c r="J234" s="28"/>
      <c r="K234" s="28"/>
      <c r="L234" s="29"/>
      <c r="M234" s="28"/>
      <c r="N234" s="28"/>
      <c r="O234" s="30"/>
      <c r="P234" s="29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</row>
    <row r="235" spans="5:42">
      <c r="E235" s="30"/>
      <c r="F235" s="28"/>
      <c r="G235" s="30"/>
      <c r="H235" s="29"/>
      <c r="I235" s="28"/>
      <c r="J235" s="28"/>
      <c r="K235" s="28"/>
      <c r="L235" s="29"/>
      <c r="M235" s="28"/>
      <c r="N235" s="28"/>
      <c r="O235" s="30"/>
      <c r="P235" s="29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</row>
    <row r="236" spans="5:42">
      <c r="E236" s="30"/>
      <c r="F236" s="28"/>
      <c r="G236" s="30"/>
      <c r="H236" s="29"/>
      <c r="I236" s="28"/>
      <c r="J236" s="28"/>
      <c r="K236" s="28"/>
      <c r="L236" s="29"/>
      <c r="M236" s="28"/>
      <c r="N236" s="28"/>
      <c r="O236" s="30"/>
      <c r="P236" s="29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</row>
    <row r="237" spans="5:42">
      <c r="E237" s="30"/>
      <c r="F237" s="28"/>
      <c r="G237" s="30"/>
      <c r="H237" s="29"/>
      <c r="I237" s="28"/>
      <c r="J237" s="28"/>
      <c r="K237" s="28"/>
      <c r="L237" s="29"/>
      <c r="M237" s="28"/>
      <c r="N237" s="28"/>
      <c r="O237" s="30"/>
      <c r="P237" s="29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</row>
    <row r="238" spans="5:42">
      <c r="E238" s="30"/>
      <c r="F238" s="28"/>
      <c r="G238" s="30"/>
      <c r="H238" s="29"/>
      <c r="I238" s="28"/>
      <c r="J238" s="28"/>
      <c r="K238" s="28"/>
      <c r="L238" s="29"/>
      <c r="M238" s="28"/>
      <c r="N238" s="28"/>
      <c r="O238" s="30"/>
      <c r="P238" s="29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</row>
    <row r="239" spans="5:42">
      <c r="E239" s="30"/>
      <c r="F239" s="28"/>
      <c r="G239" s="30"/>
      <c r="H239" s="29"/>
      <c r="I239" s="28"/>
      <c r="J239" s="28"/>
      <c r="K239" s="28"/>
      <c r="L239" s="29"/>
      <c r="M239" s="28"/>
      <c r="N239" s="28"/>
      <c r="O239" s="30"/>
      <c r="P239" s="29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</row>
    <row r="240" spans="5:42">
      <c r="E240" s="30"/>
      <c r="F240" s="28"/>
      <c r="G240" s="30"/>
      <c r="H240" s="29"/>
      <c r="I240" s="28"/>
      <c r="J240" s="28"/>
      <c r="K240" s="28"/>
      <c r="L240" s="29"/>
      <c r="M240" s="28"/>
      <c r="N240" s="28"/>
      <c r="O240" s="30"/>
      <c r="P240" s="29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</row>
    <row r="241" spans="5:42">
      <c r="E241" s="30"/>
      <c r="F241" s="28"/>
      <c r="G241" s="30"/>
      <c r="H241" s="29"/>
      <c r="I241" s="28"/>
      <c r="J241" s="28"/>
      <c r="K241" s="28"/>
      <c r="L241" s="29"/>
      <c r="M241" s="28"/>
      <c r="N241" s="28"/>
      <c r="O241" s="30"/>
      <c r="P241" s="29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</row>
    <row r="242" spans="5:42">
      <c r="E242" s="30"/>
      <c r="F242" s="28"/>
      <c r="G242" s="30"/>
      <c r="H242" s="29"/>
      <c r="I242" s="28"/>
      <c r="J242" s="28"/>
      <c r="K242" s="28"/>
      <c r="L242" s="29"/>
      <c r="M242" s="28"/>
      <c r="N242" s="28"/>
      <c r="O242" s="30"/>
      <c r="P242" s="29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</row>
    <row r="243" spans="5:42">
      <c r="E243" s="30"/>
      <c r="F243" s="28"/>
      <c r="G243" s="30"/>
      <c r="H243" s="29"/>
      <c r="I243" s="28"/>
      <c r="J243" s="28"/>
      <c r="K243" s="28"/>
      <c r="L243" s="29"/>
      <c r="M243" s="28"/>
      <c r="N243" s="28"/>
      <c r="O243" s="30"/>
      <c r="P243" s="29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</row>
    <row r="244" spans="5:42">
      <c r="E244" s="30"/>
      <c r="F244" s="28"/>
      <c r="G244" s="30"/>
      <c r="H244" s="29"/>
      <c r="I244" s="28"/>
      <c r="J244" s="28"/>
      <c r="K244" s="28"/>
      <c r="L244" s="29"/>
      <c r="M244" s="28"/>
      <c r="N244" s="28"/>
      <c r="O244" s="30"/>
      <c r="P244" s="29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</row>
    <row r="245" spans="5:42">
      <c r="E245" s="30"/>
      <c r="F245" s="28"/>
      <c r="G245" s="30"/>
      <c r="H245" s="29"/>
      <c r="I245" s="28"/>
      <c r="J245" s="28"/>
      <c r="K245" s="28"/>
      <c r="L245" s="29"/>
      <c r="M245" s="28"/>
      <c r="N245" s="28"/>
      <c r="O245" s="30"/>
      <c r="P245" s="29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</row>
    <row r="246" spans="5:42">
      <c r="E246" s="30"/>
      <c r="F246" s="28"/>
      <c r="G246" s="30"/>
      <c r="H246" s="29"/>
      <c r="I246" s="28"/>
      <c r="J246" s="28"/>
      <c r="K246" s="28"/>
      <c r="L246" s="29"/>
      <c r="M246" s="28"/>
      <c r="N246" s="28"/>
      <c r="O246" s="30"/>
      <c r="P246" s="29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</row>
    <row r="247" spans="5:42">
      <c r="E247" s="30"/>
      <c r="F247" s="28"/>
      <c r="G247" s="30"/>
      <c r="H247" s="29"/>
      <c r="I247" s="28"/>
      <c r="J247" s="28"/>
      <c r="K247" s="28"/>
      <c r="L247" s="29"/>
      <c r="M247" s="28"/>
      <c r="N247" s="28"/>
      <c r="O247" s="30"/>
      <c r="P247" s="29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</row>
    <row r="248" spans="5:42">
      <c r="E248" s="30"/>
      <c r="F248" s="28"/>
      <c r="G248" s="30"/>
      <c r="H248" s="29"/>
      <c r="I248" s="28"/>
      <c r="J248" s="28"/>
      <c r="K248" s="28"/>
      <c r="L248" s="29"/>
      <c r="M248" s="28"/>
      <c r="N248" s="28"/>
      <c r="O248" s="30"/>
      <c r="P248" s="29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</row>
    <row r="249" spans="5:42">
      <c r="E249" s="30"/>
      <c r="F249" s="28"/>
      <c r="G249" s="30"/>
      <c r="H249" s="29"/>
      <c r="I249" s="28"/>
      <c r="J249" s="28"/>
      <c r="K249" s="28"/>
      <c r="L249" s="29"/>
      <c r="M249" s="28"/>
      <c r="N249" s="28"/>
      <c r="O249" s="30"/>
      <c r="P249" s="29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</row>
    <row r="250" spans="5:42">
      <c r="E250" s="30"/>
      <c r="F250" s="28"/>
      <c r="G250" s="30"/>
      <c r="H250" s="29"/>
      <c r="I250" s="28"/>
      <c r="J250" s="28"/>
      <c r="K250" s="28"/>
      <c r="L250" s="29"/>
      <c r="M250" s="28"/>
      <c r="N250" s="28"/>
      <c r="O250" s="30"/>
      <c r="P250" s="29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</row>
    <row r="251" spans="5:42">
      <c r="E251" s="30"/>
      <c r="F251" s="28"/>
      <c r="G251" s="30"/>
      <c r="H251" s="29"/>
      <c r="I251" s="28"/>
      <c r="J251" s="28"/>
      <c r="K251" s="28"/>
      <c r="L251" s="29"/>
      <c r="M251" s="28"/>
      <c r="N251" s="28"/>
      <c r="O251" s="30"/>
      <c r="P251" s="29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</row>
    <row r="252" spans="5:42">
      <c r="E252" s="30"/>
      <c r="F252" s="28"/>
      <c r="G252" s="30"/>
      <c r="H252" s="29"/>
      <c r="I252" s="28"/>
      <c r="J252" s="28"/>
      <c r="K252" s="28"/>
      <c r="L252" s="29"/>
      <c r="M252" s="28"/>
      <c r="N252" s="28"/>
      <c r="O252" s="30"/>
      <c r="P252" s="29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</row>
    <row r="253" spans="5:42">
      <c r="E253" s="30"/>
      <c r="F253" s="28"/>
      <c r="G253" s="30"/>
      <c r="H253" s="29"/>
      <c r="I253" s="28"/>
      <c r="J253" s="28"/>
      <c r="K253" s="28"/>
      <c r="L253" s="29"/>
      <c r="M253" s="28"/>
      <c r="N253" s="28"/>
      <c r="O253" s="30"/>
      <c r="P253" s="29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</row>
    <row r="254" spans="5:42">
      <c r="E254" s="30"/>
      <c r="F254" s="28"/>
      <c r="G254" s="30"/>
      <c r="H254" s="29"/>
      <c r="I254" s="28"/>
      <c r="J254" s="28"/>
      <c r="K254" s="28"/>
      <c r="L254" s="29"/>
      <c r="M254" s="28"/>
      <c r="N254" s="28"/>
      <c r="O254" s="30"/>
      <c r="P254" s="29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</row>
    <row r="255" spans="5:42">
      <c r="E255" s="30"/>
      <c r="F255" s="28"/>
      <c r="G255" s="30"/>
      <c r="H255" s="29"/>
      <c r="I255" s="28"/>
      <c r="J255" s="28"/>
      <c r="K255" s="28"/>
      <c r="L255" s="29"/>
      <c r="M255" s="28"/>
      <c r="N255" s="28"/>
      <c r="O255" s="30"/>
      <c r="P255" s="29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</row>
    <row r="256" spans="5:42">
      <c r="E256" s="30"/>
      <c r="F256" s="28"/>
      <c r="G256" s="30"/>
      <c r="H256" s="29"/>
      <c r="I256" s="28"/>
      <c r="J256" s="28"/>
      <c r="K256" s="28"/>
      <c r="L256" s="29"/>
      <c r="M256" s="28"/>
      <c r="N256" s="28"/>
      <c r="O256" s="30"/>
      <c r="P256" s="29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</row>
    <row r="257" spans="5:42">
      <c r="E257" s="30"/>
      <c r="F257" s="28"/>
      <c r="G257" s="30"/>
      <c r="H257" s="29"/>
      <c r="I257" s="28"/>
      <c r="J257" s="28"/>
      <c r="K257" s="28"/>
      <c r="L257" s="29"/>
      <c r="M257" s="28"/>
      <c r="N257" s="28"/>
      <c r="O257" s="30"/>
      <c r="P257" s="29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</row>
    <row r="258" spans="5:42">
      <c r="E258" s="30"/>
      <c r="F258" s="28"/>
      <c r="G258" s="30"/>
      <c r="H258" s="29"/>
      <c r="I258" s="28"/>
      <c r="J258" s="28"/>
      <c r="K258" s="28"/>
      <c r="L258" s="29"/>
      <c r="M258" s="28"/>
      <c r="N258" s="28"/>
      <c r="O258" s="30"/>
      <c r="P258" s="29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</row>
    <row r="259" spans="5:42">
      <c r="E259" s="30"/>
      <c r="F259" s="28"/>
      <c r="G259" s="30"/>
      <c r="H259" s="29"/>
      <c r="I259" s="28"/>
      <c r="J259" s="28"/>
      <c r="K259" s="28"/>
      <c r="L259" s="29"/>
      <c r="M259" s="28"/>
      <c r="N259" s="28"/>
      <c r="O259" s="30"/>
      <c r="P259" s="29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</row>
    <row r="260" spans="5:42">
      <c r="E260" s="30"/>
      <c r="F260" s="28"/>
      <c r="G260" s="30"/>
      <c r="H260" s="29"/>
      <c r="I260" s="28"/>
      <c r="J260" s="28"/>
      <c r="K260" s="28"/>
      <c r="L260" s="29"/>
      <c r="M260" s="28"/>
      <c r="N260" s="28"/>
      <c r="O260" s="30"/>
      <c r="P260" s="29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</row>
    <row r="261" spans="5:42">
      <c r="E261" s="30"/>
      <c r="F261" s="28"/>
      <c r="G261" s="30"/>
      <c r="H261" s="29"/>
      <c r="I261" s="28"/>
      <c r="J261" s="28"/>
      <c r="K261" s="28"/>
      <c r="L261" s="29"/>
      <c r="M261" s="28"/>
      <c r="N261" s="28"/>
      <c r="O261" s="30"/>
      <c r="P261" s="29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</row>
    <row r="262" spans="5:42">
      <c r="E262" s="30"/>
      <c r="F262" s="28"/>
      <c r="G262" s="30"/>
      <c r="H262" s="29"/>
      <c r="I262" s="28"/>
      <c r="J262" s="28"/>
      <c r="K262" s="28"/>
      <c r="L262" s="29"/>
      <c r="M262" s="28"/>
      <c r="N262" s="28"/>
      <c r="O262" s="30"/>
      <c r="P262" s="29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</row>
    <row r="263" spans="5:42">
      <c r="E263" s="30"/>
      <c r="F263" s="28"/>
      <c r="G263" s="30"/>
      <c r="H263" s="29"/>
      <c r="I263" s="28"/>
      <c r="J263" s="28"/>
      <c r="K263" s="28"/>
      <c r="L263" s="29"/>
      <c r="M263" s="28"/>
      <c r="N263" s="28"/>
      <c r="O263" s="30"/>
      <c r="P263" s="29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</row>
    <row r="264" spans="5:42">
      <c r="E264" s="30"/>
      <c r="F264" s="28"/>
      <c r="G264" s="30"/>
      <c r="H264" s="29"/>
      <c r="I264" s="28"/>
      <c r="J264" s="28"/>
      <c r="K264" s="28"/>
      <c r="L264" s="29"/>
      <c r="M264" s="28"/>
      <c r="N264" s="28"/>
      <c r="O264" s="30"/>
      <c r="P264" s="29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</row>
    <row r="265" spans="5:42">
      <c r="E265" s="30"/>
      <c r="F265" s="28"/>
      <c r="G265" s="30"/>
      <c r="H265" s="29"/>
      <c r="I265" s="28"/>
      <c r="J265" s="28"/>
      <c r="K265" s="28"/>
      <c r="L265" s="29"/>
      <c r="M265" s="28"/>
      <c r="N265" s="28"/>
      <c r="O265" s="30"/>
      <c r="P265" s="29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</row>
    <row r="266" spans="5:42">
      <c r="E266" s="30"/>
      <c r="F266" s="28"/>
      <c r="G266" s="30"/>
      <c r="H266" s="29"/>
      <c r="I266" s="28"/>
      <c r="J266" s="28"/>
      <c r="K266" s="28"/>
      <c r="L266" s="29"/>
      <c r="M266" s="28"/>
      <c r="N266" s="28"/>
      <c r="O266" s="30"/>
      <c r="P266" s="29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</row>
    <row r="267" spans="5:42">
      <c r="E267" s="30"/>
      <c r="F267" s="28"/>
      <c r="G267" s="30"/>
      <c r="H267" s="29"/>
      <c r="I267" s="28"/>
      <c r="J267" s="28"/>
      <c r="K267" s="28"/>
      <c r="L267" s="29"/>
      <c r="M267" s="28"/>
      <c r="N267" s="28"/>
      <c r="O267" s="30"/>
      <c r="P267" s="29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</row>
    <row r="268" spans="5:42">
      <c r="E268" s="30"/>
      <c r="F268" s="28"/>
      <c r="G268" s="30"/>
      <c r="H268" s="29"/>
      <c r="I268" s="28"/>
      <c r="J268" s="28"/>
      <c r="K268" s="28"/>
      <c r="L268" s="29"/>
      <c r="M268" s="28"/>
      <c r="N268" s="28"/>
      <c r="O268" s="30"/>
      <c r="P268" s="29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</row>
    <row r="269" spans="5:42">
      <c r="E269" s="30"/>
      <c r="F269" s="28"/>
      <c r="G269" s="30"/>
      <c r="H269" s="29"/>
      <c r="I269" s="28"/>
      <c r="J269" s="28"/>
      <c r="K269" s="28"/>
      <c r="L269" s="29"/>
      <c r="M269" s="28"/>
      <c r="N269" s="28"/>
      <c r="O269" s="30"/>
      <c r="P269" s="29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</row>
    <row r="270" spans="5:42">
      <c r="E270" s="30"/>
      <c r="F270" s="28"/>
      <c r="G270" s="30"/>
      <c r="H270" s="29"/>
      <c r="I270" s="28"/>
      <c r="J270" s="28"/>
      <c r="K270" s="28"/>
      <c r="L270" s="29"/>
      <c r="M270" s="28"/>
      <c r="N270" s="28"/>
      <c r="O270" s="30"/>
      <c r="P270" s="29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</row>
    <row r="271" spans="5:42">
      <c r="E271" s="30"/>
      <c r="F271" s="28"/>
      <c r="G271" s="30"/>
      <c r="H271" s="29"/>
      <c r="I271" s="28"/>
      <c r="J271" s="28"/>
      <c r="K271" s="28"/>
      <c r="L271" s="29"/>
      <c r="M271" s="28"/>
      <c r="N271" s="28"/>
      <c r="O271" s="30"/>
      <c r="P271" s="29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</row>
    <row r="272" spans="5:42">
      <c r="E272" s="30"/>
      <c r="F272" s="28"/>
      <c r="G272" s="30"/>
      <c r="H272" s="29"/>
      <c r="I272" s="28"/>
      <c r="J272" s="28"/>
      <c r="K272" s="28"/>
      <c r="L272" s="29"/>
      <c r="M272" s="28"/>
      <c r="N272" s="28"/>
      <c r="O272" s="30"/>
      <c r="P272" s="29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</row>
    <row r="273" spans="5:42">
      <c r="E273" s="30"/>
      <c r="F273" s="28"/>
      <c r="G273" s="30"/>
      <c r="H273" s="29"/>
      <c r="I273" s="28"/>
      <c r="J273" s="28"/>
      <c r="K273" s="28"/>
      <c r="L273" s="29"/>
      <c r="M273" s="28"/>
      <c r="N273" s="28"/>
      <c r="O273" s="30"/>
      <c r="P273" s="29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</row>
    <row r="274" spans="5:42">
      <c r="E274" s="30"/>
      <c r="F274" s="28"/>
      <c r="G274" s="30"/>
      <c r="H274" s="29"/>
      <c r="I274" s="28"/>
      <c r="J274" s="28"/>
      <c r="K274" s="28"/>
      <c r="L274" s="29"/>
      <c r="M274" s="28"/>
      <c r="N274" s="28"/>
      <c r="O274" s="30"/>
      <c r="P274" s="29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</row>
    <row r="275" spans="5:42">
      <c r="E275" s="30"/>
      <c r="F275" s="28"/>
      <c r="G275" s="30"/>
      <c r="H275" s="29"/>
      <c r="I275" s="28"/>
      <c r="J275" s="28"/>
      <c r="K275" s="28"/>
      <c r="L275" s="29"/>
      <c r="M275" s="28"/>
      <c r="N275" s="28"/>
      <c r="O275" s="30"/>
      <c r="P275" s="29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</row>
    <row r="276" spans="5:42">
      <c r="E276" s="30"/>
      <c r="F276" s="28"/>
      <c r="G276" s="30"/>
      <c r="H276" s="29"/>
      <c r="I276" s="28"/>
      <c r="J276" s="28"/>
      <c r="K276" s="28"/>
      <c r="L276" s="29"/>
      <c r="M276" s="28"/>
      <c r="N276" s="28"/>
      <c r="O276" s="30"/>
      <c r="P276" s="29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</row>
    <row r="277" spans="5:42">
      <c r="E277" s="30"/>
      <c r="F277" s="28"/>
      <c r="G277" s="30"/>
      <c r="H277" s="29"/>
      <c r="I277" s="28"/>
      <c r="J277" s="28"/>
      <c r="K277" s="28"/>
      <c r="L277" s="29"/>
      <c r="M277" s="28"/>
      <c r="N277" s="28"/>
      <c r="O277" s="30"/>
      <c r="P277" s="29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</row>
    <row r="278" spans="5:42">
      <c r="E278" s="30"/>
      <c r="F278" s="28"/>
      <c r="G278" s="30"/>
      <c r="H278" s="29"/>
      <c r="I278" s="28"/>
      <c r="J278" s="28"/>
      <c r="K278" s="28"/>
      <c r="L278" s="29"/>
      <c r="M278" s="28"/>
      <c r="N278" s="28"/>
      <c r="O278" s="30"/>
      <c r="P278" s="29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</row>
    <row r="279" spans="5:42">
      <c r="E279" s="30"/>
      <c r="F279" s="28"/>
      <c r="G279" s="30"/>
      <c r="H279" s="29"/>
      <c r="I279" s="28"/>
      <c r="J279" s="28"/>
      <c r="K279" s="28"/>
      <c r="L279" s="29"/>
      <c r="M279" s="28"/>
      <c r="N279" s="28"/>
      <c r="O279" s="30"/>
      <c r="P279" s="29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</row>
    <row r="280" spans="5:42">
      <c r="E280" s="30"/>
      <c r="F280" s="28"/>
      <c r="G280" s="30"/>
      <c r="H280" s="29"/>
      <c r="I280" s="28"/>
      <c r="J280" s="28"/>
      <c r="K280" s="28"/>
      <c r="L280" s="29"/>
      <c r="M280" s="28"/>
      <c r="N280" s="28"/>
      <c r="O280" s="30"/>
      <c r="P280" s="29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</row>
    <row r="281" spans="5:42">
      <c r="E281" s="30"/>
      <c r="F281" s="28"/>
      <c r="G281" s="30"/>
      <c r="H281" s="29"/>
      <c r="I281" s="28"/>
      <c r="J281" s="28"/>
      <c r="K281" s="28"/>
      <c r="L281" s="29"/>
      <c r="M281" s="28"/>
      <c r="N281" s="28"/>
      <c r="O281" s="30"/>
      <c r="P281" s="29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</row>
    <row r="282" spans="5:42">
      <c r="E282" s="30"/>
      <c r="F282" s="28"/>
      <c r="G282" s="30"/>
      <c r="H282" s="29"/>
      <c r="I282" s="28"/>
      <c r="J282" s="28"/>
      <c r="K282" s="28"/>
      <c r="L282" s="29"/>
      <c r="M282" s="28"/>
      <c r="N282" s="28"/>
      <c r="O282" s="30"/>
      <c r="P282" s="29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</row>
    <row r="283" spans="5:42">
      <c r="E283" s="30"/>
      <c r="F283" s="28"/>
      <c r="G283" s="30"/>
      <c r="H283" s="29"/>
      <c r="I283" s="28"/>
      <c r="J283" s="28"/>
      <c r="K283" s="28"/>
      <c r="L283" s="29"/>
      <c r="M283" s="28"/>
      <c r="N283" s="28"/>
      <c r="O283" s="30"/>
      <c r="P283" s="29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</row>
    <row r="284" spans="5:42">
      <c r="E284" s="30"/>
      <c r="F284" s="28"/>
      <c r="G284" s="30"/>
      <c r="H284" s="29"/>
      <c r="I284" s="28"/>
      <c r="J284" s="28"/>
      <c r="K284" s="28"/>
      <c r="L284" s="29"/>
      <c r="M284" s="28"/>
      <c r="N284" s="28"/>
      <c r="O284" s="30"/>
      <c r="P284" s="29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</row>
    <row r="285" spans="5:42">
      <c r="E285" s="30"/>
      <c r="F285" s="28"/>
      <c r="G285" s="30"/>
      <c r="H285" s="29"/>
      <c r="I285" s="28"/>
      <c r="J285" s="28"/>
      <c r="K285" s="28"/>
      <c r="L285" s="29"/>
      <c r="M285" s="28"/>
      <c r="N285" s="28"/>
      <c r="O285" s="30"/>
      <c r="P285" s="29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</row>
    <row r="286" spans="5:42">
      <c r="E286" s="30"/>
      <c r="F286" s="28"/>
      <c r="G286" s="30"/>
      <c r="H286" s="29"/>
      <c r="I286" s="28"/>
      <c r="J286" s="28"/>
      <c r="K286" s="28"/>
      <c r="L286" s="29"/>
      <c r="M286" s="28"/>
      <c r="N286" s="28"/>
      <c r="O286" s="30"/>
      <c r="P286" s="29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</row>
    <row r="287" spans="5:42">
      <c r="E287" s="30"/>
      <c r="F287" s="28"/>
      <c r="G287" s="30"/>
      <c r="H287" s="29"/>
      <c r="I287" s="28"/>
      <c r="J287" s="28"/>
      <c r="K287" s="28"/>
      <c r="L287" s="29"/>
      <c r="M287" s="28"/>
      <c r="N287" s="28"/>
      <c r="O287" s="30"/>
      <c r="P287" s="29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</row>
    <row r="288" spans="5:42">
      <c r="E288" s="30"/>
      <c r="F288" s="28"/>
      <c r="G288" s="30"/>
      <c r="H288" s="29"/>
      <c r="I288" s="28"/>
      <c r="J288" s="28"/>
      <c r="K288" s="28"/>
      <c r="L288" s="29"/>
      <c r="M288" s="28"/>
      <c r="N288" s="28"/>
      <c r="O288" s="30"/>
      <c r="P288" s="29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</row>
    <row r="289" spans="5:42">
      <c r="E289" s="30"/>
      <c r="F289" s="28"/>
      <c r="G289" s="30"/>
      <c r="H289" s="29"/>
      <c r="I289" s="28"/>
      <c r="J289" s="28"/>
      <c r="K289" s="28"/>
      <c r="L289" s="29"/>
      <c r="M289" s="28"/>
      <c r="N289" s="28"/>
      <c r="O289" s="30"/>
      <c r="P289" s="29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</row>
    <row r="290" spans="5:42">
      <c r="E290" s="30"/>
      <c r="F290" s="28"/>
      <c r="G290" s="30"/>
      <c r="H290" s="29"/>
      <c r="I290" s="28"/>
      <c r="J290" s="28"/>
      <c r="K290" s="28"/>
      <c r="L290" s="29"/>
      <c r="M290" s="28"/>
      <c r="N290" s="28"/>
      <c r="O290" s="30"/>
      <c r="P290" s="29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</row>
    <row r="291" spans="5:42">
      <c r="E291" s="30"/>
      <c r="F291" s="28"/>
      <c r="G291" s="30"/>
      <c r="H291" s="29"/>
      <c r="I291" s="28"/>
      <c r="J291" s="28"/>
      <c r="K291" s="28"/>
      <c r="L291" s="29"/>
      <c r="M291" s="28"/>
      <c r="N291" s="28"/>
      <c r="O291" s="30"/>
      <c r="P291" s="29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</row>
    <row r="292" spans="5:42">
      <c r="E292" s="30"/>
      <c r="F292" s="28"/>
      <c r="G292" s="30"/>
      <c r="H292" s="29"/>
      <c r="I292" s="28"/>
      <c r="J292" s="28"/>
      <c r="K292" s="28"/>
      <c r="L292" s="29"/>
      <c r="M292" s="28"/>
      <c r="N292" s="28"/>
      <c r="O292" s="30"/>
      <c r="P292" s="29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</row>
    <row r="293" spans="5:42">
      <c r="E293" s="30"/>
      <c r="F293" s="28"/>
      <c r="G293" s="30"/>
      <c r="H293" s="29"/>
      <c r="I293" s="28"/>
      <c r="J293" s="28"/>
      <c r="K293" s="28"/>
      <c r="L293" s="29"/>
      <c r="M293" s="28"/>
      <c r="N293" s="28"/>
      <c r="O293" s="30"/>
      <c r="P293" s="29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</row>
    <row r="294" spans="5:42">
      <c r="E294" s="30"/>
      <c r="F294" s="28"/>
      <c r="G294" s="30"/>
      <c r="H294" s="29"/>
      <c r="I294" s="28"/>
      <c r="J294" s="28"/>
      <c r="K294" s="28"/>
      <c r="L294" s="29"/>
      <c r="M294" s="28"/>
      <c r="N294" s="28"/>
      <c r="O294" s="30"/>
      <c r="P294" s="29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</row>
    <row r="295" spans="5:42">
      <c r="E295" s="30"/>
      <c r="F295" s="28"/>
      <c r="G295" s="30"/>
      <c r="H295" s="29"/>
      <c r="I295" s="28"/>
      <c r="J295" s="28"/>
      <c r="K295" s="28"/>
      <c r="L295" s="29"/>
      <c r="M295" s="28"/>
      <c r="N295" s="28"/>
      <c r="O295" s="30"/>
      <c r="P295" s="29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</row>
    <row r="296" spans="5:42">
      <c r="E296" s="30"/>
      <c r="F296" s="28"/>
      <c r="G296" s="30"/>
      <c r="H296" s="29"/>
      <c r="I296" s="28"/>
      <c r="J296" s="28"/>
      <c r="K296" s="28"/>
      <c r="L296" s="29"/>
      <c r="M296" s="28"/>
      <c r="N296" s="28"/>
      <c r="O296" s="30"/>
      <c r="P296" s="29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</row>
    <row r="297" spans="5:42">
      <c r="E297" s="30"/>
      <c r="F297" s="28"/>
      <c r="G297" s="30"/>
      <c r="H297" s="29"/>
      <c r="I297" s="28"/>
      <c r="J297" s="28"/>
      <c r="K297" s="28"/>
      <c r="L297" s="29"/>
      <c r="M297" s="28"/>
      <c r="N297" s="28"/>
      <c r="O297" s="30"/>
      <c r="P297" s="29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</row>
    <row r="298" spans="5:42">
      <c r="E298" s="30"/>
      <c r="F298" s="28"/>
      <c r="G298" s="30"/>
      <c r="H298" s="29"/>
      <c r="I298" s="28"/>
      <c r="J298" s="28"/>
      <c r="K298" s="28"/>
      <c r="L298" s="29"/>
      <c r="M298" s="28"/>
      <c r="N298" s="28"/>
      <c r="O298" s="30"/>
      <c r="P298" s="29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</row>
    <row r="299" spans="5:42">
      <c r="E299" s="30"/>
      <c r="F299" s="28"/>
      <c r="G299" s="30"/>
      <c r="H299" s="29"/>
      <c r="I299" s="28"/>
      <c r="J299" s="28"/>
      <c r="K299" s="28"/>
      <c r="L299" s="29"/>
      <c r="M299" s="28"/>
      <c r="N299" s="28"/>
      <c r="O299" s="30"/>
      <c r="P299" s="29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</row>
    <row r="300" spans="5:42">
      <c r="E300" s="30"/>
      <c r="F300" s="28"/>
      <c r="G300" s="30"/>
      <c r="H300" s="29"/>
      <c r="I300" s="28"/>
      <c r="J300" s="28"/>
      <c r="K300" s="28"/>
      <c r="L300" s="29"/>
      <c r="M300" s="28"/>
      <c r="N300" s="28"/>
      <c r="O300" s="30"/>
      <c r="P300" s="29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</row>
    <row r="301" spans="5:42">
      <c r="E301" s="30"/>
      <c r="F301" s="28"/>
      <c r="G301" s="30"/>
      <c r="H301" s="29"/>
      <c r="I301" s="28"/>
      <c r="J301" s="28"/>
      <c r="K301" s="28"/>
      <c r="L301" s="29"/>
      <c r="M301" s="28"/>
      <c r="N301" s="28"/>
      <c r="O301" s="30"/>
      <c r="P301" s="29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</row>
    <row r="302" spans="5:42">
      <c r="E302" s="30"/>
      <c r="F302" s="28"/>
      <c r="G302" s="30"/>
      <c r="H302" s="29"/>
      <c r="I302" s="28"/>
      <c r="J302" s="28"/>
      <c r="K302" s="28"/>
      <c r="L302" s="29"/>
      <c r="M302" s="28"/>
      <c r="N302" s="28"/>
      <c r="O302" s="30"/>
      <c r="P302" s="29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</row>
    <row r="303" spans="5:42">
      <c r="E303" s="30"/>
      <c r="F303" s="28"/>
      <c r="G303" s="30"/>
      <c r="H303" s="29"/>
      <c r="I303" s="28"/>
      <c r="J303" s="28"/>
      <c r="K303" s="28"/>
      <c r="L303" s="29"/>
      <c r="M303" s="28"/>
      <c r="N303" s="28"/>
      <c r="O303" s="30"/>
      <c r="P303" s="29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</row>
    <row r="304" spans="5:42">
      <c r="E304" s="30"/>
      <c r="F304" s="28"/>
      <c r="G304" s="30"/>
      <c r="H304" s="29"/>
      <c r="I304" s="28"/>
      <c r="J304" s="28"/>
      <c r="K304" s="28"/>
      <c r="L304" s="29"/>
      <c r="M304" s="28"/>
      <c r="N304" s="28"/>
      <c r="O304" s="30"/>
      <c r="P304" s="29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</row>
    <row r="305" spans="5:42">
      <c r="E305" s="30"/>
      <c r="F305" s="28"/>
      <c r="G305" s="30"/>
      <c r="H305" s="29"/>
      <c r="I305" s="28"/>
      <c r="J305" s="28"/>
      <c r="K305" s="28"/>
      <c r="L305" s="29"/>
      <c r="M305" s="28"/>
      <c r="N305" s="28"/>
      <c r="O305" s="30"/>
      <c r="P305" s="29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</row>
    <row r="306" spans="5:42">
      <c r="E306" s="30"/>
      <c r="F306" s="28"/>
      <c r="G306" s="30"/>
      <c r="H306" s="29"/>
      <c r="I306" s="28"/>
      <c r="J306" s="28"/>
      <c r="K306" s="28"/>
      <c r="L306" s="29"/>
      <c r="M306" s="28"/>
      <c r="N306" s="28"/>
      <c r="O306" s="30"/>
      <c r="P306" s="29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</row>
    <row r="307" spans="5:42">
      <c r="E307" s="30"/>
      <c r="F307" s="28"/>
      <c r="G307" s="30"/>
      <c r="H307" s="29"/>
      <c r="I307" s="28"/>
      <c r="J307" s="28"/>
      <c r="K307" s="28"/>
      <c r="L307" s="29"/>
      <c r="M307" s="28"/>
      <c r="N307" s="28"/>
      <c r="O307" s="30"/>
      <c r="P307" s="29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</row>
    <row r="308" spans="5:42">
      <c r="E308" s="30"/>
      <c r="F308" s="28"/>
      <c r="G308" s="30"/>
      <c r="H308" s="29"/>
      <c r="I308" s="28"/>
      <c r="J308" s="28"/>
      <c r="K308" s="28"/>
      <c r="L308" s="29"/>
      <c r="M308" s="28"/>
      <c r="N308" s="28"/>
      <c r="O308" s="30"/>
      <c r="P308" s="29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</row>
    <row r="309" spans="5:42">
      <c r="E309" s="30"/>
      <c r="F309" s="28"/>
      <c r="G309" s="30"/>
      <c r="H309" s="29"/>
      <c r="I309" s="28"/>
      <c r="J309" s="28"/>
      <c r="K309" s="28"/>
      <c r="L309" s="29"/>
      <c r="M309" s="28"/>
      <c r="N309" s="28"/>
      <c r="O309" s="30"/>
      <c r="P309" s="29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</row>
    <row r="310" spans="5:42">
      <c r="E310" s="30"/>
      <c r="F310" s="28"/>
      <c r="G310" s="30"/>
      <c r="H310" s="29"/>
      <c r="I310" s="28"/>
      <c r="J310" s="28"/>
      <c r="K310" s="28"/>
      <c r="L310" s="29"/>
      <c r="M310" s="28"/>
      <c r="N310" s="28"/>
      <c r="O310" s="30"/>
      <c r="P310" s="29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</row>
    <row r="311" spans="5:42">
      <c r="E311" s="30"/>
      <c r="F311" s="28"/>
      <c r="G311" s="30"/>
      <c r="H311" s="29"/>
      <c r="I311" s="28"/>
      <c r="J311" s="28"/>
      <c r="K311" s="28"/>
      <c r="L311" s="29"/>
      <c r="M311" s="28"/>
      <c r="N311" s="28"/>
      <c r="O311" s="30"/>
      <c r="P311" s="29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</row>
    <row r="312" spans="5:42">
      <c r="E312" s="30"/>
      <c r="F312" s="28"/>
      <c r="G312" s="30"/>
      <c r="H312" s="29"/>
      <c r="I312" s="28"/>
      <c r="J312" s="28"/>
      <c r="K312" s="28"/>
      <c r="L312" s="29"/>
      <c r="M312" s="28"/>
      <c r="N312" s="28"/>
      <c r="O312" s="30"/>
      <c r="P312" s="29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</row>
    <row r="313" spans="5:42">
      <c r="E313" s="30"/>
      <c r="F313" s="28"/>
      <c r="G313" s="30"/>
      <c r="H313" s="29"/>
      <c r="I313" s="28"/>
      <c r="J313" s="28"/>
      <c r="K313" s="28"/>
      <c r="L313" s="29"/>
      <c r="M313" s="28"/>
      <c r="N313" s="28"/>
      <c r="O313" s="30"/>
      <c r="P313" s="29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</row>
    <row r="314" spans="5:42">
      <c r="E314" s="30"/>
      <c r="F314" s="28"/>
      <c r="G314" s="30"/>
      <c r="H314" s="29"/>
      <c r="I314" s="28"/>
      <c r="J314" s="28"/>
      <c r="K314" s="28"/>
      <c r="L314" s="29"/>
      <c r="M314" s="28"/>
      <c r="N314" s="28"/>
      <c r="O314" s="30"/>
      <c r="P314" s="29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</row>
    <row r="315" spans="5:42">
      <c r="E315" s="30"/>
      <c r="F315" s="28"/>
      <c r="G315" s="30"/>
      <c r="H315" s="29"/>
      <c r="I315" s="28"/>
      <c r="J315" s="28"/>
      <c r="K315" s="28"/>
      <c r="L315" s="29"/>
      <c r="M315" s="28"/>
      <c r="N315" s="28"/>
      <c r="O315" s="30"/>
      <c r="P315" s="29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</row>
    <row r="316" spans="5:42">
      <c r="E316" s="30"/>
      <c r="F316" s="28"/>
      <c r="G316" s="30"/>
      <c r="H316" s="29"/>
      <c r="I316" s="28"/>
      <c r="J316" s="28"/>
      <c r="K316" s="28"/>
      <c r="L316" s="29"/>
      <c r="M316" s="28"/>
      <c r="N316" s="28"/>
      <c r="O316" s="30"/>
      <c r="P316" s="29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</row>
    <row r="317" spans="5:42">
      <c r="E317" s="30"/>
      <c r="F317" s="28"/>
      <c r="G317" s="30"/>
      <c r="H317" s="29"/>
      <c r="I317" s="28"/>
      <c r="J317" s="28"/>
      <c r="K317" s="28"/>
      <c r="L317" s="29"/>
      <c r="M317" s="28"/>
      <c r="N317" s="28"/>
      <c r="O317" s="30"/>
      <c r="P317" s="29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</row>
    <row r="318" spans="5:42">
      <c r="E318" s="30"/>
      <c r="F318" s="28"/>
      <c r="G318" s="30"/>
      <c r="H318" s="29"/>
      <c r="I318" s="28"/>
      <c r="J318" s="28"/>
      <c r="K318" s="28"/>
      <c r="L318" s="29"/>
      <c r="M318" s="28"/>
      <c r="N318" s="28"/>
      <c r="O318" s="30"/>
      <c r="P318" s="29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</row>
    <row r="319" spans="5:42">
      <c r="E319" s="30"/>
      <c r="F319" s="28"/>
      <c r="G319" s="30"/>
      <c r="H319" s="29"/>
      <c r="I319" s="28"/>
      <c r="J319" s="28"/>
      <c r="K319" s="28"/>
      <c r="L319" s="29"/>
      <c r="M319" s="28"/>
      <c r="N319" s="28"/>
      <c r="O319" s="30"/>
      <c r="P319" s="29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</row>
    <row r="320" spans="5:42">
      <c r="E320" s="30"/>
      <c r="F320" s="28"/>
      <c r="G320" s="30"/>
      <c r="H320" s="29"/>
      <c r="I320" s="28"/>
      <c r="J320" s="28"/>
      <c r="K320" s="28"/>
      <c r="L320" s="29"/>
      <c r="M320" s="28"/>
      <c r="N320" s="28"/>
      <c r="O320" s="30"/>
      <c r="P320" s="29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</row>
    <row r="321" spans="5:42">
      <c r="E321" s="30"/>
      <c r="F321" s="28"/>
      <c r="G321" s="30"/>
      <c r="H321" s="29"/>
      <c r="I321" s="28"/>
      <c r="J321" s="28"/>
      <c r="K321" s="28"/>
      <c r="L321" s="29"/>
      <c r="M321" s="28"/>
      <c r="N321" s="28"/>
      <c r="O321" s="30"/>
      <c r="P321" s="29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</row>
    <row r="322" spans="5:42">
      <c r="E322" s="30"/>
      <c r="F322" s="28"/>
      <c r="G322" s="30"/>
      <c r="H322" s="29"/>
      <c r="I322" s="28"/>
      <c r="J322" s="28"/>
      <c r="K322" s="28"/>
      <c r="L322" s="29"/>
      <c r="M322" s="28"/>
      <c r="N322" s="28"/>
      <c r="O322" s="30"/>
      <c r="P322" s="29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</row>
    <row r="323" spans="5:42">
      <c r="E323" s="30"/>
      <c r="F323" s="28"/>
      <c r="G323" s="30"/>
      <c r="H323" s="29"/>
      <c r="I323" s="28"/>
      <c r="J323" s="28"/>
      <c r="K323" s="28"/>
      <c r="L323" s="29"/>
      <c r="M323" s="28"/>
      <c r="N323" s="28"/>
      <c r="O323" s="30"/>
      <c r="P323" s="29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</row>
    <row r="324" spans="5:42">
      <c r="E324" s="30"/>
      <c r="F324" s="28"/>
      <c r="G324" s="30"/>
      <c r="H324" s="29"/>
      <c r="I324" s="28"/>
      <c r="J324" s="28"/>
      <c r="K324" s="28"/>
      <c r="L324" s="29"/>
      <c r="M324" s="28"/>
      <c r="N324" s="28"/>
      <c r="O324" s="30"/>
      <c r="P324" s="29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</row>
    <row r="325" spans="5:42">
      <c r="E325" s="30"/>
      <c r="F325" s="28"/>
      <c r="G325" s="30"/>
      <c r="H325" s="29"/>
      <c r="I325" s="28"/>
      <c r="J325" s="28"/>
      <c r="K325" s="28"/>
      <c r="L325" s="29"/>
      <c r="M325" s="28"/>
      <c r="N325" s="28"/>
      <c r="O325" s="30"/>
      <c r="P325" s="29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</row>
    <row r="326" spans="5:42">
      <c r="E326" s="30"/>
      <c r="F326" s="28"/>
      <c r="G326" s="30"/>
      <c r="H326" s="29"/>
      <c r="I326" s="28"/>
      <c r="J326" s="28"/>
      <c r="K326" s="28"/>
      <c r="L326" s="29"/>
      <c r="M326" s="28"/>
      <c r="N326" s="28"/>
      <c r="O326" s="30"/>
      <c r="P326" s="29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</row>
    <row r="327" spans="5:42">
      <c r="E327" s="30"/>
      <c r="F327" s="28"/>
      <c r="G327" s="30"/>
      <c r="H327" s="29"/>
      <c r="I327" s="28"/>
      <c r="J327" s="28"/>
      <c r="K327" s="28"/>
      <c r="L327" s="29"/>
      <c r="M327" s="28"/>
      <c r="N327" s="28"/>
      <c r="O327" s="30"/>
      <c r="P327" s="29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</row>
    <row r="328" spans="5:42">
      <c r="E328" s="30"/>
      <c r="F328" s="28"/>
      <c r="G328" s="30"/>
      <c r="H328" s="29"/>
      <c r="I328" s="28"/>
      <c r="J328" s="28"/>
      <c r="K328" s="28"/>
      <c r="L328" s="29"/>
      <c r="M328" s="28"/>
      <c r="N328" s="28"/>
      <c r="O328" s="30"/>
      <c r="P328" s="29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</row>
    <row r="329" spans="5:42">
      <c r="E329" s="30"/>
      <c r="F329" s="28"/>
      <c r="G329" s="30"/>
      <c r="H329" s="29"/>
      <c r="I329" s="28"/>
      <c r="J329" s="28"/>
      <c r="K329" s="28"/>
      <c r="L329" s="29"/>
      <c r="M329" s="28"/>
      <c r="N329" s="28"/>
      <c r="O329" s="30"/>
      <c r="P329" s="29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</row>
    <row r="330" spans="5:42">
      <c r="E330" s="30"/>
      <c r="F330" s="28"/>
      <c r="G330" s="30"/>
      <c r="H330" s="29"/>
      <c r="I330" s="28"/>
      <c r="J330" s="28"/>
      <c r="K330" s="28"/>
      <c r="L330" s="29"/>
      <c r="M330" s="28"/>
      <c r="N330" s="28"/>
      <c r="O330" s="30"/>
      <c r="P330" s="29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</row>
    <row r="331" spans="5:42">
      <c r="E331" s="30"/>
      <c r="F331" s="28"/>
      <c r="G331" s="30"/>
      <c r="H331" s="29"/>
      <c r="I331" s="28"/>
      <c r="J331" s="28"/>
      <c r="K331" s="28"/>
      <c r="L331" s="29"/>
      <c r="M331" s="28"/>
      <c r="N331" s="28"/>
      <c r="O331" s="30"/>
      <c r="P331" s="29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</row>
    <row r="332" spans="5:42">
      <c r="E332" s="30"/>
      <c r="F332" s="28"/>
      <c r="G332" s="30"/>
      <c r="H332" s="29"/>
      <c r="I332" s="28"/>
      <c r="J332" s="28"/>
      <c r="K332" s="28"/>
      <c r="L332" s="29"/>
      <c r="M332" s="28"/>
      <c r="N332" s="28"/>
      <c r="O332" s="30"/>
      <c r="P332" s="29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</row>
    <row r="333" spans="5:42">
      <c r="E333" s="30"/>
      <c r="F333" s="28"/>
      <c r="G333" s="30"/>
      <c r="H333" s="29"/>
      <c r="I333" s="28"/>
      <c r="J333" s="28"/>
      <c r="K333" s="28"/>
      <c r="L333" s="29"/>
      <c r="M333" s="28"/>
      <c r="N333" s="28"/>
      <c r="O333" s="30"/>
      <c r="P333" s="29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</row>
    <row r="334" spans="5:42">
      <c r="E334" s="30"/>
      <c r="F334" s="28"/>
      <c r="G334" s="30"/>
      <c r="H334" s="29"/>
      <c r="I334" s="28"/>
      <c r="J334" s="28"/>
      <c r="K334" s="28"/>
      <c r="L334" s="29"/>
      <c r="M334" s="28"/>
      <c r="N334" s="28"/>
      <c r="O334" s="30"/>
      <c r="P334" s="29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</row>
    <row r="335" spans="5:42">
      <c r="E335" s="30"/>
      <c r="F335" s="28"/>
      <c r="G335" s="30"/>
      <c r="H335" s="29"/>
      <c r="I335" s="28"/>
      <c r="J335" s="28"/>
      <c r="K335" s="28"/>
      <c r="L335" s="29"/>
      <c r="M335" s="28"/>
      <c r="N335" s="28"/>
      <c r="O335" s="30"/>
      <c r="P335" s="29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</row>
    <row r="336" spans="5:42">
      <c r="E336" s="30"/>
      <c r="F336" s="28"/>
      <c r="G336" s="30"/>
      <c r="H336" s="29"/>
      <c r="I336" s="28"/>
      <c r="J336" s="28"/>
      <c r="K336" s="28"/>
      <c r="L336" s="29"/>
      <c r="M336" s="28"/>
      <c r="N336" s="28"/>
      <c r="O336" s="30"/>
      <c r="P336" s="29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</row>
    <row r="337" spans="5:42">
      <c r="E337" s="30"/>
      <c r="F337" s="28"/>
      <c r="G337" s="30"/>
      <c r="H337" s="29"/>
      <c r="I337" s="28"/>
      <c r="J337" s="28"/>
      <c r="K337" s="28"/>
      <c r="L337" s="29"/>
      <c r="M337" s="28"/>
      <c r="N337" s="28"/>
      <c r="O337" s="30"/>
      <c r="P337" s="29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</row>
    <row r="338" spans="5:42">
      <c r="E338" s="30"/>
      <c r="F338" s="28"/>
      <c r="G338" s="30"/>
      <c r="H338" s="29"/>
      <c r="I338" s="28"/>
      <c r="J338" s="28"/>
      <c r="K338" s="28"/>
      <c r="L338" s="29"/>
      <c r="M338" s="28"/>
      <c r="N338" s="28"/>
      <c r="O338" s="30"/>
      <c r="P338" s="29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</row>
    <row r="339" spans="5:42">
      <c r="E339" s="30"/>
      <c r="F339" s="28"/>
      <c r="G339" s="30"/>
      <c r="H339" s="29"/>
      <c r="I339" s="28"/>
      <c r="J339" s="28"/>
      <c r="K339" s="28"/>
      <c r="L339" s="29"/>
      <c r="M339" s="28"/>
      <c r="N339" s="28"/>
      <c r="O339" s="30"/>
      <c r="P339" s="29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</row>
    <row r="340" spans="5:42">
      <c r="E340" s="30"/>
      <c r="F340" s="28"/>
      <c r="G340" s="30"/>
      <c r="H340" s="29"/>
      <c r="I340" s="28"/>
      <c r="J340" s="28"/>
      <c r="K340" s="28"/>
      <c r="L340" s="29"/>
      <c r="M340" s="28"/>
      <c r="N340" s="28"/>
      <c r="O340" s="30"/>
      <c r="P340" s="29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</row>
    <row r="341" spans="5:42">
      <c r="E341" s="30"/>
      <c r="F341" s="28"/>
      <c r="G341" s="30"/>
      <c r="H341" s="29"/>
      <c r="I341" s="28"/>
      <c r="J341" s="28"/>
      <c r="K341" s="28"/>
      <c r="L341" s="29"/>
      <c r="M341" s="28"/>
      <c r="N341" s="28"/>
      <c r="O341" s="30"/>
      <c r="P341" s="29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</row>
    <row r="342" spans="5:42">
      <c r="E342" s="30"/>
      <c r="F342" s="28"/>
      <c r="G342" s="30"/>
      <c r="H342" s="29"/>
      <c r="I342" s="28"/>
      <c r="J342" s="28"/>
      <c r="K342" s="28"/>
      <c r="L342" s="29"/>
      <c r="M342" s="28"/>
      <c r="N342" s="28"/>
      <c r="O342" s="30"/>
      <c r="P342" s="29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</row>
    <row r="343" spans="5:42">
      <c r="E343" s="30"/>
      <c r="F343" s="28"/>
      <c r="G343" s="30"/>
      <c r="H343" s="29"/>
      <c r="I343" s="28"/>
      <c r="J343" s="28"/>
      <c r="K343" s="28"/>
      <c r="L343" s="29"/>
      <c r="M343" s="28"/>
      <c r="N343" s="28"/>
      <c r="O343" s="30"/>
      <c r="P343" s="29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</row>
    <row r="344" spans="5:42">
      <c r="E344" s="30"/>
      <c r="F344" s="28"/>
      <c r="G344" s="30"/>
      <c r="H344" s="29"/>
      <c r="I344" s="28"/>
      <c r="J344" s="28"/>
      <c r="K344" s="28"/>
      <c r="L344" s="29"/>
      <c r="M344" s="28"/>
      <c r="N344" s="28"/>
      <c r="O344" s="30"/>
      <c r="P344" s="29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</row>
    <row r="345" spans="5:42">
      <c r="E345" s="30"/>
      <c r="F345" s="28"/>
      <c r="G345" s="30"/>
      <c r="H345" s="29"/>
      <c r="I345" s="28"/>
      <c r="J345" s="28"/>
      <c r="K345" s="28"/>
      <c r="L345" s="29"/>
      <c r="M345" s="28"/>
      <c r="N345" s="28"/>
      <c r="O345" s="30"/>
      <c r="P345" s="29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</row>
    <row r="346" spans="5:42">
      <c r="E346" s="30"/>
      <c r="F346" s="28"/>
      <c r="G346" s="30"/>
      <c r="H346" s="29"/>
      <c r="I346" s="28"/>
      <c r="J346" s="28"/>
      <c r="K346" s="28"/>
      <c r="L346" s="29"/>
      <c r="M346" s="28"/>
      <c r="N346" s="28"/>
      <c r="O346" s="30"/>
      <c r="P346" s="29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</row>
    <row r="347" spans="5:42">
      <c r="E347" s="30"/>
      <c r="F347" s="28"/>
      <c r="G347" s="30"/>
      <c r="H347" s="29"/>
      <c r="I347" s="28"/>
      <c r="J347" s="28"/>
      <c r="K347" s="28"/>
      <c r="L347" s="29"/>
      <c r="M347" s="28"/>
      <c r="N347" s="28"/>
      <c r="O347" s="30"/>
      <c r="P347" s="29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</row>
    <row r="348" spans="5:42">
      <c r="E348" s="30"/>
      <c r="F348" s="28"/>
      <c r="G348" s="30"/>
      <c r="H348" s="29"/>
      <c r="I348" s="28"/>
      <c r="J348" s="28"/>
      <c r="K348" s="28"/>
      <c r="L348" s="29"/>
      <c r="M348" s="28"/>
      <c r="N348" s="28"/>
      <c r="O348" s="30"/>
      <c r="P348" s="29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</row>
    <row r="349" spans="5:42">
      <c r="E349" s="30"/>
      <c r="F349" s="28"/>
      <c r="G349" s="30"/>
      <c r="H349" s="29"/>
      <c r="I349" s="28"/>
      <c r="J349" s="28"/>
      <c r="K349" s="28"/>
      <c r="L349" s="29"/>
      <c r="M349" s="28"/>
      <c r="N349" s="28"/>
      <c r="O349" s="30"/>
      <c r="P349" s="29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</row>
    <row r="350" spans="5:42">
      <c r="E350" s="30"/>
      <c r="F350" s="28"/>
      <c r="G350" s="30"/>
      <c r="H350" s="29"/>
      <c r="I350" s="28"/>
      <c r="J350" s="28"/>
      <c r="K350" s="28"/>
      <c r="L350" s="29"/>
      <c r="M350" s="28"/>
      <c r="N350" s="28"/>
      <c r="O350" s="30"/>
      <c r="P350" s="29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</row>
    <row r="351" spans="5:42">
      <c r="E351" s="30"/>
      <c r="F351" s="28"/>
      <c r="G351" s="30"/>
      <c r="H351" s="29"/>
      <c r="I351" s="28"/>
      <c r="J351" s="28"/>
      <c r="K351" s="28"/>
      <c r="L351" s="29"/>
      <c r="M351" s="28"/>
      <c r="N351" s="28"/>
      <c r="O351" s="30"/>
      <c r="P351" s="29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</row>
    <row r="352" spans="5:42">
      <c r="E352" s="30"/>
      <c r="F352" s="28"/>
      <c r="G352" s="30"/>
      <c r="H352" s="29"/>
      <c r="I352" s="28"/>
      <c r="J352" s="28"/>
      <c r="K352" s="28"/>
      <c r="L352" s="29"/>
      <c r="M352" s="28"/>
      <c r="N352" s="28"/>
      <c r="O352" s="30"/>
      <c r="P352" s="29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</row>
    <row r="353" spans="5:42">
      <c r="E353" s="30"/>
      <c r="F353" s="28"/>
      <c r="G353" s="30"/>
      <c r="H353" s="29"/>
      <c r="I353" s="28"/>
      <c r="J353" s="28"/>
      <c r="K353" s="28"/>
      <c r="L353" s="29"/>
      <c r="M353" s="28"/>
      <c r="N353" s="28"/>
      <c r="O353" s="30"/>
      <c r="P353" s="29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</row>
    <row r="354" spans="5:42">
      <c r="E354" s="30"/>
      <c r="F354" s="28"/>
      <c r="G354" s="30"/>
      <c r="H354" s="29"/>
      <c r="I354" s="28"/>
      <c r="J354" s="28"/>
      <c r="K354" s="28"/>
      <c r="L354" s="29"/>
      <c r="M354" s="28"/>
      <c r="N354" s="28"/>
      <c r="O354" s="30"/>
      <c r="P354" s="29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</row>
    <row r="355" spans="5:42">
      <c r="E355" s="30"/>
      <c r="F355" s="28"/>
      <c r="G355" s="30"/>
      <c r="H355" s="29"/>
      <c r="I355" s="28"/>
      <c r="J355" s="28"/>
      <c r="K355" s="28"/>
      <c r="L355" s="29"/>
      <c r="M355" s="28"/>
      <c r="N355" s="28"/>
      <c r="O355" s="30"/>
      <c r="P355" s="29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</row>
    <row r="356" spans="5:42">
      <c r="E356" s="30"/>
      <c r="F356" s="28"/>
      <c r="G356" s="30"/>
      <c r="H356" s="29"/>
      <c r="I356" s="28"/>
      <c r="J356" s="28"/>
      <c r="K356" s="28"/>
      <c r="L356" s="29"/>
      <c r="M356" s="28"/>
      <c r="N356" s="28"/>
      <c r="O356" s="30"/>
      <c r="P356" s="29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</row>
    <row r="357" spans="5:42">
      <c r="E357" s="30"/>
      <c r="F357" s="28"/>
      <c r="G357" s="30"/>
      <c r="H357" s="29"/>
      <c r="I357" s="28"/>
      <c r="J357" s="28"/>
      <c r="K357" s="28"/>
      <c r="L357" s="29"/>
      <c r="M357" s="28"/>
      <c r="N357" s="28"/>
      <c r="O357" s="30"/>
      <c r="P357" s="29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</row>
    <row r="358" spans="5:42">
      <c r="E358" s="30"/>
      <c r="F358" s="28"/>
      <c r="G358" s="30"/>
      <c r="H358" s="29"/>
      <c r="I358" s="28"/>
      <c r="J358" s="28"/>
      <c r="K358" s="28"/>
      <c r="L358" s="29"/>
      <c r="M358" s="28"/>
      <c r="N358" s="28"/>
      <c r="O358" s="30"/>
      <c r="P358" s="29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</row>
    <row r="359" spans="5:42">
      <c r="E359" s="30"/>
      <c r="F359" s="28"/>
      <c r="G359" s="30"/>
      <c r="H359" s="29"/>
      <c r="I359" s="28"/>
      <c r="J359" s="28"/>
      <c r="K359" s="28"/>
      <c r="L359" s="29"/>
      <c r="M359" s="28"/>
      <c r="N359" s="28"/>
      <c r="O359" s="30"/>
      <c r="P359" s="29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</row>
    <row r="360" spans="5:42">
      <c r="E360" s="30"/>
      <c r="F360" s="28"/>
      <c r="G360" s="30"/>
      <c r="H360" s="29"/>
      <c r="I360" s="28"/>
      <c r="J360" s="28"/>
      <c r="K360" s="28"/>
      <c r="L360" s="29"/>
      <c r="M360" s="28"/>
      <c r="N360" s="28"/>
      <c r="O360" s="30"/>
      <c r="P360" s="29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</row>
    <row r="361" spans="5:42">
      <c r="E361" s="30"/>
      <c r="F361" s="28"/>
      <c r="G361" s="30"/>
      <c r="H361" s="29"/>
      <c r="I361" s="28"/>
      <c r="J361" s="28"/>
      <c r="K361" s="28"/>
      <c r="L361" s="29"/>
      <c r="M361" s="28"/>
      <c r="N361" s="28"/>
      <c r="O361" s="30"/>
      <c r="P361" s="29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</row>
    <row r="362" spans="5:42">
      <c r="E362" s="30"/>
      <c r="F362" s="28"/>
      <c r="G362" s="30"/>
      <c r="H362" s="29"/>
      <c r="I362" s="28"/>
      <c r="J362" s="28"/>
      <c r="K362" s="28"/>
      <c r="L362" s="29"/>
      <c r="M362" s="28"/>
      <c r="N362" s="28"/>
      <c r="O362" s="30"/>
      <c r="P362" s="29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</row>
    <row r="363" spans="5:42">
      <c r="E363" s="30"/>
      <c r="F363" s="28"/>
      <c r="G363" s="30"/>
      <c r="H363" s="29"/>
      <c r="I363" s="28"/>
      <c r="J363" s="28"/>
      <c r="K363" s="28"/>
      <c r="L363" s="29"/>
      <c r="M363" s="28"/>
      <c r="N363" s="28"/>
      <c r="O363" s="30"/>
      <c r="P363" s="29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</row>
    <row r="364" spans="5:42">
      <c r="E364" s="30"/>
      <c r="F364" s="28"/>
      <c r="G364" s="30"/>
      <c r="H364" s="29"/>
      <c r="I364" s="28"/>
      <c r="J364" s="28"/>
      <c r="K364" s="28"/>
      <c r="L364" s="29"/>
      <c r="M364" s="28"/>
      <c r="N364" s="28"/>
      <c r="O364" s="30"/>
      <c r="P364" s="29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</row>
    <row r="365" spans="5:42">
      <c r="E365" s="30"/>
      <c r="F365" s="28"/>
      <c r="G365" s="30"/>
      <c r="H365" s="29"/>
      <c r="I365" s="28"/>
      <c r="J365" s="28"/>
      <c r="K365" s="28"/>
      <c r="L365" s="29"/>
      <c r="M365" s="28"/>
      <c r="N365" s="28"/>
      <c r="O365" s="30"/>
      <c r="P365" s="29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</row>
    <row r="366" spans="5:42">
      <c r="E366" s="30"/>
      <c r="F366" s="28"/>
      <c r="G366" s="30"/>
      <c r="H366" s="29"/>
      <c r="I366" s="28"/>
      <c r="J366" s="28"/>
      <c r="K366" s="28"/>
      <c r="L366" s="29"/>
      <c r="M366" s="28"/>
      <c r="N366" s="28"/>
      <c r="O366" s="30"/>
      <c r="P366" s="29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</row>
    <row r="367" spans="5:42">
      <c r="E367" s="30"/>
      <c r="F367" s="28"/>
      <c r="G367" s="30"/>
      <c r="H367" s="29"/>
      <c r="I367" s="28"/>
      <c r="J367" s="28"/>
      <c r="K367" s="28"/>
      <c r="L367" s="29"/>
      <c r="M367" s="28"/>
      <c r="N367" s="28"/>
      <c r="O367" s="30"/>
      <c r="P367" s="29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</row>
    <row r="368" spans="5:42">
      <c r="E368" s="30"/>
      <c r="F368" s="28"/>
      <c r="G368" s="30"/>
      <c r="H368" s="29"/>
      <c r="I368" s="28"/>
      <c r="J368" s="28"/>
      <c r="K368" s="28"/>
      <c r="L368" s="29"/>
      <c r="M368" s="28"/>
      <c r="N368" s="28"/>
      <c r="O368" s="30"/>
      <c r="P368" s="29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</row>
    <row r="369" spans="5:42">
      <c r="E369" s="30"/>
      <c r="F369" s="28"/>
      <c r="G369" s="30"/>
      <c r="H369" s="29"/>
      <c r="I369" s="28"/>
      <c r="J369" s="28"/>
      <c r="K369" s="28"/>
      <c r="L369" s="29"/>
      <c r="M369" s="28"/>
      <c r="N369" s="28"/>
      <c r="O369" s="30"/>
      <c r="P369" s="29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</row>
    <row r="370" spans="5:42">
      <c r="E370" s="30"/>
      <c r="F370" s="28"/>
      <c r="G370" s="30"/>
      <c r="H370" s="29"/>
      <c r="I370" s="28"/>
      <c r="J370" s="28"/>
      <c r="K370" s="28"/>
      <c r="L370" s="29"/>
      <c r="M370" s="28"/>
      <c r="N370" s="28"/>
      <c r="O370" s="30"/>
      <c r="P370" s="29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</row>
    <row r="371" spans="5:42">
      <c r="E371" s="30"/>
      <c r="F371" s="28"/>
      <c r="G371" s="30"/>
      <c r="H371" s="29"/>
      <c r="I371" s="28"/>
      <c r="J371" s="28"/>
      <c r="K371" s="28"/>
      <c r="L371" s="29"/>
      <c r="M371" s="28"/>
      <c r="N371" s="28"/>
      <c r="O371" s="30"/>
      <c r="P371" s="29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</row>
    <row r="372" spans="5:42">
      <c r="E372" s="30"/>
      <c r="F372" s="28"/>
      <c r="G372" s="30"/>
      <c r="H372" s="29"/>
      <c r="I372" s="28"/>
      <c r="J372" s="28"/>
      <c r="K372" s="28"/>
      <c r="L372" s="29"/>
      <c r="M372" s="28"/>
      <c r="N372" s="28"/>
      <c r="O372" s="30"/>
      <c r="P372" s="29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</row>
    <row r="373" spans="5:42">
      <c r="E373" s="30"/>
      <c r="F373" s="28"/>
      <c r="G373" s="30"/>
      <c r="H373" s="29"/>
      <c r="I373" s="28"/>
      <c r="J373" s="28"/>
      <c r="K373" s="28"/>
      <c r="L373" s="29"/>
      <c r="M373" s="28"/>
      <c r="N373" s="28"/>
      <c r="O373" s="30"/>
      <c r="P373" s="29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</row>
    <row r="374" spans="5:42">
      <c r="E374" s="30"/>
      <c r="F374" s="28"/>
      <c r="G374" s="30"/>
      <c r="H374" s="29"/>
      <c r="I374" s="28"/>
      <c r="J374" s="28"/>
      <c r="K374" s="28"/>
      <c r="L374" s="29"/>
      <c r="M374" s="28"/>
      <c r="N374" s="28"/>
      <c r="O374" s="30"/>
      <c r="P374" s="29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</row>
    <row r="375" spans="5:42">
      <c r="E375" s="30"/>
      <c r="F375" s="28"/>
      <c r="G375" s="30"/>
      <c r="H375" s="29"/>
      <c r="I375" s="28"/>
      <c r="J375" s="28"/>
      <c r="K375" s="28"/>
      <c r="L375" s="29"/>
      <c r="M375" s="28"/>
      <c r="N375" s="28"/>
      <c r="O375" s="30"/>
      <c r="P375" s="29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</row>
    <row r="376" spans="5:42">
      <c r="E376" s="30"/>
      <c r="F376" s="28"/>
      <c r="G376" s="30"/>
      <c r="H376" s="29"/>
      <c r="I376" s="28"/>
      <c r="J376" s="28"/>
      <c r="K376" s="28"/>
      <c r="L376" s="29"/>
      <c r="M376" s="28"/>
      <c r="N376" s="28"/>
      <c r="O376" s="30"/>
      <c r="P376" s="29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</row>
    <row r="377" spans="5:42">
      <c r="E377" s="30"/>
      <c r="F377" s="28"/>
      <c r="G377" s="30"/>
      <c r="H377" s="29"/>
      <c r="I377" s="28"/>
      <c r="J377" s="28"/>
      <c r="K377" s="28"/>
      <c r="L377" s="29"/>
      <c r="M377" s="28"/>
      <c r="N377" s="28"/>
      <c r="O377" s="30"/>
      <c r="P377" s="29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</row>
    <row r="378" spans="5:42">
      <c r="E378" s="30"/>
      <c r="F378" s="28"/>
      <c r="G378" s="30"/>
      <c r="H378" s="29"/>
      <c r="I378" s="28"/>
      <c r="J378" s="28"/>
      <c r="K378" s="28"/>
      <c r="L378" s="29"/>
      <c r="M378" s="28"/>
      <c r="N378" s="28"/>
      <c r="O378" s="30"/>
      <c r="P378" s="29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</row>
    <row r="379" spans="5:42">
      <c r="E379" s="30"/>
      <c r="F379" s="28"/>
      <c r="G379" s="30"/>
      <c r="H379" s="29"/>
      <c r="I379" s="28"/>
      <c r="J379" s="28"/>
      <c r="K379" s="28"/>
      <c r="L379" s="29"/>
      <c r="M379" s="28"/>
      <c r="N379" s="28"/>
      <c r="O379" s="30"/>
      <c r="P379" s="29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</row>
    <row r="380" spans="5:42">
      <c r="E380" s="30"/>
      <c r="F380" s="28"/>
      <c r="G380" s="30"/>
      <c r="H380" s="29"/>
      <c r="I380" s="28"/>
      <c r="J380" s="28"/>
      <c r="K380" s="28"/>
      <c r="L380" s="29"/>
      <c r="M380" s="28"/>
      <c r="N380" s="28"/>
      <c r="O380" s="30"/>
      <c r="P380" s="29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</row>
    <row r="381" spans="5:42">
      <c r="E381" s="30"/>
      <c r="F381" s="28"/>
      <c r="G381" s="30"/>
      <c r="H381" s="29"/>
      <c r="I381" s="28"/>
      <c r="J381" s="28"/>
      <c r="K381" s="28"/>
      <c r="L381" s="29"/>
      <c r="M381" s="28"/>
      <c r="N381" s="28"/>
      <c r="O381" s="30"/>
      <c r="P381" s="29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</row>
    <row r="382" spans="5:42">
      <c r="E382" s="30"/>
      <c r="F382" s="28"/>
      <c r="G382" s="30"/>
      <c r="H382" s="29"/>
      <c r="I382" s="28"/>
      <c r="J382" s="28"/>
      <c r="K382" s="28"/>
      <c r="L382" s="29"/>
      <c r="M382" s="28"/>
      <c r="N382" s="28"/>
      <c r="O382" s="30"/>
      <c r="P382" s="29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</row>
    <row r="383" spans="5:42">
      <c r="E383" s="30"/>
      <c r="F383" s="28"/>
      <c r="G383" s="30"/>
      <c r="H383" s="29"/>
      <c r="I383" s="28"/>
      <c r="J383" s="28"/>
      <c r="K383" s="28"/>
      <c r="L383" s="29"/>
      <c r="M383" s="28"/>
      <c r="N383" s="28"/>
      <c r="O383" s="30"/>
      <c r="P383" s="29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</row>
    <row r="384" spans="5:42">
      <c r="E384" s="30"/>
      <c r="F384" s="28"/>
      <c r="G384" s="30"/>
      <c r="H384" s="29"/>
      <c r="I384" s="28"/>
      <c r="J384" s="28"/>
      <c r="K384" s="28"/>
      <c r="L384" s="29"/>
      <c r="M384" s="28"/>
      <c r="N384" s="28"/>
      <c r="O384" s="30"/>
      <c r="P384" s="29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</row>
    <row r="385" spans="5:42">
      <c r="E385" s="30"/>
      <c r="F385" s="28"/>
      <c r="G385" s="30"/>
      <c r="H385" s="29"/>
      <c r="I385" s="28"/>
      <c r="J385" s="28"/>
      <c r="K385" s="28"/>
      <c r="L385" s="29"/>
      <c r="M385" s="28"/>
      <c r="N385" s="28"/>
      <c r="O385" s="30"/>
      <c r="P385" s="29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</row>
    <row r="386" spans="5:42">
      <c r="E386" s="30"/>
      <c r="F386" s="28"/>
      <c r="G386" s="30"/>
      <c r="H386" s="29"/>
      <c r="I386" s="28"/>
      <c r="J386" s="28"/>
      <c r="K386" s="28"/>
      <c r="L386" s="29"/>
      <c r="M386" s="28"/>
      <c r="N386" s="28"/>
      <c r="O386" s="30"/>
      <c r="P386" s="29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</row>
    <row r="387" spans="5:42">
      <c r="E387" s="30"/>
      <c r="F387" s="28"/>
      <c r="G387" s="30"/>
      <c r="H387" s="29"/>
      <c r="I387" s="28"/>
      <c r="J387" s="28"/>
      <c r="K387" s="28"/>
      <c r="L387" s="29"/>
      <c r="M387" s="28"/>
      <c r="N387" s="28"/>
      <c r="O387" s="30"/>
      <c r="P387" s="29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</row>
    <row r="388" spans="5:42">
      <c r="E388" s="30"/>
      <c r="F388" s="28"/>
      <c r="G388" s="30"/>
      <c r="H388" s="29"/>
      <c r="I388" s="28"/>
      <c r="J388" s="28"/>
      <c r="K388" s="28"/>
      <c r="L388" s="29"/>
      <c r="M388" s="28"/>
      <c r="N388" s="28"/>
      <c r="O388" s="30"/>
      <c r="P388" s="29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</row>
    <row r="389" spans="5:42">
      <c r="E389" s="30"/>
      <c r="F389" s="28"/>
      <c r="G389" s="30"/>
      <c r="H389" s="29"/>
      <c r="I389" s="28"/>
      <c r="J389" s="28"/>
      <c r="K389" s="28"/>
      <c r="L389" s="29"/>
      <c r="M389" s="28"/>
      <c r="N389" s="28"/>
      <c r="O389" s="30"/>
      <c r="P389" s="29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</row>
    <row r="390" spans="5:42">
      <c r="E390" s="30"/>
      <c r="F390" s="28"/>
      <c r="G390" s="30"/>
      <c r="H390" s="29"/>
      <c r="I390" s="28"/>
      <c r="J390" s="28"/>
      <c r="K390" s="28"/>
      <c r="L390" s="29"/>
      <c r="M390" s="28"/>
      <c r="N390" s="28"/>
      <c r="O390" s="30"/>
      <c r="P390" s="29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</row>
    <row r="391" spans="5:42">
      <c r="E391" s="30"/>
      <c r="F391" s="28"/>
      <c r="G391" s="30"/>
      <c r="H391" s="29"/>
      <c r="I391" s="28"/>
      <c r="J391" s="28"/>
      <c r="K391" s="28"/>
      <c r="L391" s="29"/>
      <c r="M391" s="28"/>
      <c r="N391" s="28"/>
      <c r="O391" s="30"/>
      <c r="P391" s="29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</row>
    <row r="392" spans="5:42">
      <c r="E392" s="30"/>
      <c r="F392" s="28"/>
      <c r="G392" s="30"/>
      <c r="H392" s="29"/>
      <c r="I392" s="28"/>
      <c r="J392" s="28"/>
      <c r="K392" s="28"/>
      <c r="L392" s="29"/>
      <c r="M392" s="28"/>
      <c r="N392" s="28"/>
      <c r="O392" s="30"/>
      <c r="P392" s="29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</row>
    <row r="393" spans="5:42">
      <c r="E393" s="30"/>
      <c r="F393" s="28"/>
      <c r="G393" s="30"/>
      <c r="H393" s="29"/>
      <c r="I393" s="28"/>
      <c r="J393" s="28"/>
      <c r="K393" s="28"/>
      <c r="L393" s="29"/>
      <c r="M393" s="28"/>
      <c r="N393" s="28"/>
      <c r="O393" s="30"/>
      <c r="P393" s="29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</row>
    <row r="394" spans="5:42">
      <c r="E394" s="30"/>
      <c r="F394" s="28"/>
      <c r="G394" s="30"/>
      <c r="H394" s="29"/>
      <c r="I394" s="28"/>
      <c r="J394" s="28"/>
      <c r="K394" s="28"/>
      <c r="L394" s="29"/>
      <c r="M394" s="28"/>
      <c r="N394" s="28"/>
      <c r="O394" s="30"/>
      <c r="P394" s="29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</row>
    <row r="395" spans="5:42">
      <c r="E395" s="30"/>
      <c r="F395" s="28"/>
      <c r="G395" s="30"/>
      <c r="H395" s="29"/>
      <c r="I395" s="28"/>
      <c r="J395" s="28"/>
      <c r="K395" s="28"/>
      <c r="L395" s="29"/>
      <c r="M395" s="28"/>
      <c r="N395" s="28"/>
      <c r="O395" s="30"/>
      <c r="P395" s="29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</row>
    <row r="396" spans="5:42">
      <c r="E396" s="30"/>
      <c r="F396" s="28"/>
      <c r="G396" s="30"/>
      <c r="H396" s="29"/>
      <c r="I396" s="28"/>
      <c r="J396" s="28"/>
      <c r="K396" s="28"/>
      <c r="L396" s="29"/>
      <c r="M396" s="28"/>
      <c r="N396" s="28"/>
      <c r="O396" s="30"/>
      <c r="P396" s="29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</row>
    <row r="397" spans="5:42">
      <c r="E397" s="30"/>
      <c r="F397" s="28"/>
      <c r="G397" s="30"/>
      <c r="H397" s="29"/>
      <c r="I397" s="28"/>
      <c r="J397" s="28"/>
      <c r="K397" s="28"/>
      <c r="L397" s="29"/>
      <c r="M397" s="28"/>
      <c r="N397" s="28"/>
      <c r="O397" s="30"/>
      <c r="P397" s="29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</row>
    <row r="398" spans="5:42">
      <c r="E398" s="30"/>
      <c r="F398" s="28"/>
      <c r="G398" s="30"/>
      <c r="H398" s="29"/>
      <c r="I398" s="28"/>
      <c r="J398" s="28"/>
      <c r="K398" s="28"/>
      <c r="L398" s="29"/>
      <c r="M398" s="28"/>
      <c r="N398" s="28"/>
      <c r="O398" s="30"/>
      <c r="P398" s="29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</row>
    <row r="399" spans="5:42">
      <c r="E399" s="30"/>
      <c r="F399" s="28"/>
      <c r="G399" s="30"/>
      <c r="H399" s="29"/>
      <c r="I399" s="28"/>
      <c r="J399" s="28"/>
      <c r="K399" s="28"/>
      <c r="L399" s="29"/>
      <c r="M399" s="28"/>
      <c r="N399" s="28"/>
      <c r="O399" s="30"/>
      <c r="P399" s="29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</row>
    <row r="400" spans="5:42">
      <c r="E400" s="30"/>
      <c r="F400" s="28"/>
      <c r="G400" s="30"/>
      <c r="H400" s="29"/>
      <c r="I400" s="28"/>
      <c r="J400" s="28"/>
      <c r="K400" s="28"/>
      <c r="L400" s="29"/>
      <c r="M400" s="28"/>
      <c r="N400" s="28"/>
      <c r="O400" s="30"/>
      <c r="P400" s="29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</row>
    <row r="401" spans="5:42">
      <c r="E401" s="30"/>
      <c r="F401" s="28"/>
      <c r="G401" s="30"/>
      <c r="H401" s="29"/>
      <c r="I401" s="28"/>
      <c r="J401" s="28"/>
      <c r="K401" s="28"/>
      <c r="L401" s="29"/>
      <c r="M401" s="28"/>
      <c r="N401" s="28"/>
      <c r="O401" s="30"/>
      <c r="P401" s="29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</row>
    <row r="402" spans="5:42">
      <c r="E402" s="30"/>
      <c r="F402" s="28"/>
      <c r="G402" s="30"/>
      <c r="H402" s="29"/>
      <c r="I402" s="28"/>
      <c r="J402" s="28"/>
      <c r="K402" s="28"/>
      <c r="L402" s="29"/>
      <c r="M402" s="28"/>
      <c r="N402" s="28"/>
      <c r="O402" s="30"/>
      <c r="P402" s="29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</row>
    <row r="403" spans="5:42">
      <c r="E403" s="30"/>
      <c r="F403" s="28"/>
      <c r="G403" s="30"/>
      <c r="H403" s="29"/>
      <c r="I403" s="28"/>
      <c r="J403" s="28"/>
      <c r="K403" s="28"/>
      <c r="L403" s="29"/>
      <c r="M403" s="28"/>
      <c r="N403" s="28"/>
      <c r="O403" s="30"/>
      <c r="P403" s="29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</row>
    <row r="404" spans="5:42">
      <c r="E404" s="30"/>
      <c r="F404" s="28"/>
      <c r="G404" s="30"/>
      <c r="H404" s="29"/>
      <c r="I404" s="28"/>
      <c r="J404" s="28"/>
      <c r="K404" s="28"/>
      <c r="L404" s="29"/>
      <c r="M404" s="28"/>
      <c r="N404" s="28"/>
      <c r="O404" s="30"/>
      <c r="P404" s="29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</row>
    <row r="405" spans="5:42">
      <c r="E405" s="30"/>
      <c r="F405" s="28"/>
      <c r="G405" s="30"/>
      <c r="H405" s="29"/>
      <c r="I405" s="28"/>
      <c r="J405" s="28"/>
      <c r="K405" s="28"/>
      <c r="L405" s="29"/>
      <c r="M405" s="28"/>
      <c r="N405" s="28"/>
      <c r="O405" s="30"/>
      <c r="P405" s="29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</row>
    <row r="406" spans="5:42">
      <c r="E406" s="30"/>
      <c r="F406" s="28"/>
      <c r="G406" s="30"/>
      <c r="H406" s="29"/>
      <c r="I406" s="28"/>
      <c r="J406" s="28"/>
      <c r="K406" s="28"/>
      <c r="L406" s="29"/>
      <c r="M406" s="28"/>
      <c r="N406" s="28"/>
      <c r="O406" s="30"/>
      <c r="P406" s="29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</row>
    <row r="407" spans="5:42">
      <c r="E407" s="30"/>
      <c r="F407" s="28"/>
      <c r="G407" s="30"/>
      <c r="H407" s="29"/>
      <c r="I407" s="28"/>
      <c r="J407" s="28"/>
      <c r="K407" s="28"/>
      <c r="L407" s="29"/>
      <c r="M407" s="28"/>
      <c r="N407" s="28"/>
      <c r="O407" s="30"/>
      <c r="P407" s="29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</row>
    <row r="408" spans="5:42">
      <c r="E408" s="30"/>
      <c r="F408" s="28"/>
      <c r="G408" s="30"/>
      <c r="H408" s="29"/>
      <c r="I408" s="28"/>
      <c r="J408" s="28"/>
      <c r="K408" s="28"/>
      <c r="L408" s="29"/>
      <c r="M408" s="28"/>
      <c r="N408" s="28"/>
      <c r="O408" s="30"/>
      <c r="P408" s="29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</row>
    <row r="409" spans="5:42">
      <c r="E409" s="30"/>
      <c r="F409" s="28"/>
      <c r="G409" s="30"/>
      <c r="H409" s="29"/>
      <c r="I409" s="28"/>
      <c r="J409" s="28"/>
      <c r="K409" s="28"/>
      <c r="L409" s="29"/>
      <c r="M409" s="28"/>
      <c r="N409" s="28"/>
      <c r="O409" s="30"/>
      <c r="P409" s="29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</row>
    <row r="410" spans="5:42">
      <c r="E410" s="30"/>
      <c r="F410" s="28"/>
      <c r="G410" s="30"/>
      <c r="H410" s="29"/>
      <c r="I410" s="28"/>
      <c r="J410" s="28"/>
      <c r="K410" s="28"/>
      <c r="L410" s="29"/>
      <c r="M410" s="28"/>
      <c r="N410" s="28"/>
      <c r="O410" s="30"/>
      <c r="P410" s="29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</row>
    <row r="411" spans="5:42">
      <c r="E411" s="30"/>
      <c r="F411" s="28"/>
      <c r="G411" s="30"/>
      <c r="H411" s="29"/>
      <c r="I411" s="28"/>
      <c r="J411" s="28"/>
      <c r="K411" s="28"/>
      <c r="L411" s="29"/>
      <c r="M411" s="28"/>
      <c r="N411" s="28"/>
      <c r="O411" s="30"/>
      <c r="P411" s="29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</row>
    <row r="412" spans="5:42">
      <c r="E412" s="30"/>
      <c r="F412" s="28"/>
      <c r="G412" s="30"/>
      <c r="H412" s="29"/>
      <c r="I412" s="28"/>
      <c r="J412" s="28"/>
      <c r="K412" s="28"/>
      <c r="L412" s="29"/>
      <c r="M412" s="28"/>
      <c r="N412" s="28"/>
      <c r="O412" s="30"/>
      <c r="P412" s="29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</row>
    <row r="413" spans="5:42">
      <c r="E413" s="30"/>
      <c r="F413" s="28"/>
      <c r="G413" s="30"/>
      <c r="H413" s="29"/>
      <c r="I413" s="28"/>
      <c r="J413" s="28"/>
      <c r="K413" s="28"/>
      <c r="L413" s="29"/>
      <c r="M413" s="28"/>
      <c r="N413" s="28"/>
      <c r="O413" s="30"/>
      <c r="P413" s="29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</row>
    <row r="414" spans="5:42">
      <c r="E414" s="30"/>
      <c r="F414" s="28"/>
      <c r="G414" s="30"/>
      <c r="H414" s="29"/>
      <c r="I414" s="28"/>
      <c r="J414" s="28"/>
      <c r="K414" s="28"/>
      <c r="L414" s="29"/>
      <c r="M414" s="28"/>
      <c r="N414" s="28"/>
      <c r="O414" s="30"/>
      <c r="P414" s="29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</row>
    <row r="415" spans="5:42">
      <c r="E415" s="30"/>
      <c r="F415" s="28"/>
      <c r="G415" s="30"/>
      <c r="H415" s="29"/>
      <c r="I415" s="28"/>
      <c r="J415" s="28"/>
      <c r="K415" s="28"/>
      <c r="L415" s="29"/>
      <c r="M415" s="28"/>
      <c r="N415" s="28"/>
      <c r="O415" s="30"/>
      <c r="P415" s="29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</row>
    <row r="416" spans="5:42">
      <c r="E416" s="30"/>
      <c r="F416" s="28"/>
      <c r="G416" s="30"/>
      <c r="H416" s="29"/>
      <c r="I416" s="28"/>
      <c r="J416" s="28"/>
      <c r="K416" s="28"/>
      <c r="L416" s="29"/>
      <c r="M416" s="28"/>
      <c r="N416" s="28"/>
      <c r="O416" s="30"/>
      <c r="P416" s="29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</row>
    <row r="417" spans="5:42">
      <c r="E417" s="30"/>
      <c r="F417" s="28"/>
      <c r="G417" s="30"/>
      <c r="H417" s="29"/>
      <c r="I417" s="28"/>
      <c r="J417" s="28"/>
      <c r="K417" s="28"/>
      <c r="L417" s="29"/>
      <c r="M417" s="28"/>
      <c r="N417" s="28"/>
      <c r="O417" s="30"/>
      <c r="P417" s="29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</row>
    <row r="418" spans="5:42">
      <c r="E418" s="30"/>
      <c r="F418" s="28"/>
      <c r="G418" s="30"/>
      <c r="H418" s="29"/>
      <c r="I418" s="28"/>
      <c r="J418" s="28"/>
      <c r="K418" s="28"/>
      <c r="L418" s="29"/>
      <c r="M418" s="28"/>
      <c r="N418" s="28"/>
      <c r="O418" s="30"/>
      <c r="P418" s="29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</row>
    <row r="419" spans="5:42">
      <c r="E419" s="30"/>
      <c r="F419" s="28"/>
      <c r="G419" s="30"/>
      <c r="H419" s="29"/>
      <c r="I419" s="28"/>
      <c r="J419" s="28"/>
      <c r="K419" s="28"/>
      <c r="L419" s="29"/>
      <c r="M419" s="28"/>
      <c r="N419" s="28"/>
      <c r="O419" s="30"/>
      <c r="P419" s="29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</row>
    <row r="420" spans="5:42">
      <c r="E420" s="30"/>
      <c r="F420" s="28"/>
      <c r="G420" s="30"/>
      <c r="H420" s="29"/>
      <c r="I420" s="28"/>
      <c r="J420" s="28"/>
      <c r="K420" s="28"/>
      <c r="L420" s="29"/>
      <c r="M420" s="28"/>
      <c r="N420" s="28"/>
      <c r="O420" s="30"/>
      <c r="P420" s="29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</row>
    <row r="421" spans="5:42">
      <c r="E421" s="30"/>
      <c r="F421" s="28"/>
      <c r="G421" s="30"/>
      <c r="H421" s="29"/>
      <c r="I421" s="28"/>
      <c r="J421" s="28"/>
      <c r="K421" s="28"/>
      <c r="L421" s="29"/>
      <c r="M421" s="28"/>
      <c r="N421" s="28"/>
      <c r="O421" s="30"/>
      <c r="P421" s="29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</row>
    <row r="422" spans="5:42">
      <c r="E422" s="30"/>
      <c r="F422" s="28"/>
      <c r="G422" s="30"/>
      <c r="H422" s="29"/>
      <c r="I422" s="28"/>
      <c r="J422" s="28"/>
      <c r="K422" s="28"/>
      <c r="L422" s="29"/>
      <c r="M422" s="28"/>
      <c r="N422" s="28"/>
      <c r="O422" s="30"/>
      <c r="P422" s="29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</row>
    <row r="423" spans="5:42">
      <c r="E423" s="30"/>
      <c r="F423" s="28"/>
      <c r="G423" s="30"/>
      <c r="H423" s="29"/>
      <c r="I423" s="28"/>
      <c r="J423" s="28"/>
      <c r="K423" s="28"/>
      <c r="L423" s="29"/>
      <c r="M423" s="28"/>
      <c r="N423" s="28"/>
      <c r="O423" s="30"/>
      <c r="P423" s="29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</row>
    <row r="424" spans="5:42">
      <c r="E424" s="30"/>
      <c r="F424" s="28"/>
      <c r="G424" s="30"/>
      <c r="H424" s="29"/>
      <c r="I424" s="28"/>
      <c r="J424" s="28"/>
      <c r="K424" s="28"/>
      <c r="L424" s="29"/>
      <c r="M424" s="28"/>
      <c r="N424" s="28"/>
      <c r="O424" s="30"/>
      <c r="P424" s="29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</row>
    <row r="425" spans="5:42">
      <c r="E425" s="30"/>
      <c r="F425" s="28"/>
      <c r="G425" s="30"/>
      <c r="H425" s="29"/>
      <c r="I425" s="28"/>
      <c r="J425" s="28"/>
      <c r="K425" s="28"/>
      <c r="L425" s="29"/>
      <c r="M425" s="28"/>
      <c r="N425" s="28"/>
      <c r="O425" s="30"/>
      <c r="P425" s="29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</row>
    <row r="426" spans="5:42">
      <c r="E426" s="30"/>
      <c r="F426" s="28"/>
      <c r="G426" s="30"/>
      <c r="H426" s="29"/>
      <c r="I426" s="28"/>
      <c r="J426" s="28"/>
      <c r="K426" s="28"/>
      <c r="L426" s="29"/>
      <c r="M426" s="28"/>
      <c r="N426" s="28"/>
      <c r="O426" s="30"/>
      <c r="P426" s="29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</row>
    <row r="427" spans="5:42">
      <c r="E427" s="30"/>
      <c r="F427" s="28"/>
      <c r="G427" s="30"/>
      <c r="H427" s="29"/>
      <c r="I427" s="28"/>
      <c r="J427" s="28"/>
      <c r="K427" s="28"/>
      <c r="L427" s="29"/>
      <c r="M427" s="28"/>
      <c r="N427" s="28"/>
      <c r="O427" s="30"/>
      <c r="P427" s="29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</row>
    <row r="428" spans="5:42">
      <c r="E428" s="30"/>
      <c r="F428" s="28"/>
      <c r="G428" s="30"/>
      <c r="H428" s="29"/>
      <c r="I428" s="28"/>
      <c r="J428" s="28"/>
      <c r="K428" s="28"/>
      <c r="L428" s="29"/>
      <c r="M428" s="28"/>
      <c r="N428" s="28"/>
      <c r="O428" s="30"/>
      <c r="P428" s="29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</row>
    <row r="429" spans="5:42">
      <c r="E429" s="30"/>
      <c r="F429" s="28"/>
      <c r="G429" s="30"/>
      <c r="H429" s="29"/>
      <c r="I429" s="28"/>
      <c r="J429" s="28"/>
      <c r="K429" s="28"/>
      <c r="L429" s="29"/>
      <c r="M429" s="28"/>
      <c r="N429" s="28"/>
      <c r="O429" s="30"/>
      <c r="P429" s="29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</row>
    <row r="430" spans="5:42">
      <c r="E430" s="30"/>
      <c r="F430" s="28"/>
      <c r="G430" s="30"/>
      <c r="H430" s="29"/>
      <c r="I430" s="28"/>
      <c r="J430" s="28"/>
      <c r="K430" s="28"/>
      <c r="L430" s="29"/>
      <c r="M430" s="28"/>
      <c r="N430" s="28"/>
      <c r="O430" s="30"/>
      <c r="P430" s="29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</row>
    <row r="431" spans="5:42">
      <c r="E431" s="30"/>
      <c r="F431" s="28"/>
      <c r="G431" s="30"/>
      <c r="H431" s="29"/>
      <c r="I431" s="28"/>
      <c r="J431" s="28"/>
      <c r="K431" s="28"/>
      <c r="L431" s="29"/>
      <c r="M431" s="28"/>
      <c r="N431" s="28"/>
      <c r="O431" s="30"/>
      <c r="P431" s="29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</row>
    <row r="432" spans="5:42">
      <c r="E432" s="30"/>
      <c r="F432" s="28"/>
      <c r="G432" s="30"/>
      <c r="H432" s="29"/>
      <c r="I432" s="28"/>
      <c r="J432" s="28"/>
      <c r="K432" s="28"/>
      <c r="L432" s="29"/>
      <c r="M432" s="28"/>
      <c r="N432" s="28"/>
      <c r="O432" s="30"/>
      <c r="P432" s="29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</row>
    <row r="433" spans="5:42">
      <c r="E433" s="30"/>
      <c r="F433" s="28"/>
      <c r="G433" s="30"/>
      <c r="H433" s="29"/>
      <c r="I433" s="28"/>
      <c r="J433" s="28"/>
      <c r="K433" s="28"/>
      <c r="L433" s="29"/>
      <c r="M433" s="28"/>
      <c r="N433" s="28"/>
      <c r="O433" s="30"/>
      <c r="P433" s="29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</row>
    <row r="434" spans="5:42">
      <c r="E434" s="30"/>
      <c r="F434" s="28"/>
      <c r="G434" s="30"/>
      <c r="H434" s="29"/>
      <c r="I434" s="28"/>
      <c r="J434" s="28"/>
      <c r="K434" s="28"/>
      <c r="L434" s="29"/>
      <c r="M434" s="28"/>
      <c r="N434" s="28"/>
      <c r="O434" s="30"/>
      <c r="P434" s="29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</row>
    <row r="435" spans="5:42">
      <c r="E435" s="30"/>
      <c r="F435" s="28"/>
      <c r="G435" s="30"/>
      <c r="H435" s="29"/>
      <c r="I435" s="28"/>
      <c r="J435" s="28"/>
      <c r="K435" s="28"/>
      <c r="L435" s="29"/>
      <c r="M435" s="28"/>
      <c r="N435" s="28"/>
      <c r="O435" s="30"/>
      <c r="P435" s="29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</row>
    <row r="436" spans="5:42">
      <c r="E436" s="30"/>
      <c r="F436" s="28"/>
      <c r="G436" s="30"/>
      <c r="H436" s="29"/>
      <c r="I436" s="28"/>
      <c r="J436" s="28"/>
      <c r="K436" s="28"/>
      <c r="L436" s="29"/>
      <c r="M436" s="28"/>
      <c r="N436" s="28"/>
      <c r="O436" s="30"/>
      <c r="P436" s="29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</row>
    <row r="437" spans="5:42">
      <c r="E437" s="30"/>
      <c r="F437" s="28"/>
      <c r="G437" s="30"/>
      <c r="H437" s="29"/>
      <c r="I437" s="28"/>
      <c r="J437" s="28"/>
      <c r="K437" s="28"/>
      <c r="L437" s="29"/>
      <c r="M437" s="28"/>
      <c r="N437" s="28"/>
      <c r="O437" s="30"/>
      <c r="P437" s="29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</row>
    <row r="438" spans="5:42">
      <c r="E438" s="30"/>
      <c r="F438" s="28"/>
      <c r="G438" s="30"/>
      <c r="H438" s="29"/>
      <c r="I438" s="28"/>
      <c r="J438" s="28"/>
      <c r="K438" s="28"/>
      <c r="L438" s="29"/>
      <c r="M438" s="28"/>
      <c r="N438" s="28"/>
      <c r="O438" s="30"/>
      <c r="P438" s="29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</row>
    <row r="439" spans="5:42">
      <c r="E439" s="30"/>
      <c r="F439" s="28"/>
      <c r="G439" s="30"/>
      <c r="H439" s="29"/>
      <c r="I439" s="28"/>
      <c r="J439" s="28"/>
      <c r="K439" s="28"/>
      <c r="L439" s="29"/>
      <c r="M439" s="28"/>
      <c r="N439" s="28"/>
      <c r="O439" s="30"/>
      <c r="P439" s="29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</row>
    <row r="440" spans="5:42">
      <c r="E440" s="30"/>
      <c r="F440" s="28"/>
      <c r="G440" s="30"/>
      <c r="H440" s="29"/>
      <c r="I440" s="28"/>
      <c r="J440" s="28"/>
      <c r="K440" s="28"/>
      <c r="L440" s="29"/>
      <c r="M440" s="28"/>
      <c r="N440" s="28"/>
      <c r="O440" s="30"/>
      <c r="P440" s="29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</row>
    <row r="441" spans="5:42">
      <c r="E441" s="30"/>
      <c r="F441" s="28"/>
      <c r="G441" s="30"/>
      <c r="H441" s="29"/>
      <c r="I441" s="28"/>
      <c r="J441" s="28"/>
      <c r="K441" s="28"/>
      <c r="L441" s="29"/>
      <c r="M441" s="28"/>
      <c r="N441" s="28"/>
      <c r="O441" s="30"/>
      <c r="P441" s="29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</row>
    <row r="442" spans="5:42">
      <c r="E442" s="30"/>
      <c r="F442" s="28"/>
      <c r="G442" s="30"/>
      <c r="H442" s="29"/>
      <c r="I442" s="28"/>
      <c r="J442" s="28"/>
      <c r="K442" s="28"/>
      <c r="L442" s="29"/>
      <c r="M442" s="28"/>
      <c r="N442" s="28"/>
      <c r="O442" s="30"/>
      <c r="P442" s="29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</row>
    <row r="443" spans="5:42">
      <c r="E443" s="30"/>
      <c r="F443" s="28"/>
      <c r="G443" s="30"/>
      <c r="H443" s="29"/>
      <c r="I443" s="28"/>
      <c r="J443" s="28"/>
      <c r="K443" s="28"/>
      <c r="L443" s="29"/>
      <c r="M443" s="28"/>
      <c r="N443" s="28"/>
      <c r="O443" s="30"/>
      <c r="P443" s="29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</row>
    <row r="444" spans="5:42">
      <c r="E444" s="30"/>
      <c r="F444" s="28"/>
      <c r="G444" s="30"/>
      <c r="H444" s="29"/>
      <c r="I444" s="28"/>
      <c r="J444" s="28"/>
      <c r="K444" s="28"/>
      <c r="L444" s="29"/>
      <c r="M444" s="28"/>
      <c r="N444" s="28"/>
      <c r="O444" s="30"/>
      <c r="P444" s="29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</row>
    <row r="445" spans="5:42">
      <c r="E445" s="30"/>
      <c r="F445" s="28"/>
      <c r="G445" s="30"/>
      <c r="H445" s="29"/>
      <c r="I445" s="28"/>
      <c r="J445" s="28"/>
      <c r="K445" s="28"/>
      <c r="L445" s="29"/>
      <c r="M445" s="28"/>
      <c r="N445" s="28"/>
      <c r="O445" s="30"/>
      <c r="P445" s="29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</row>
    <row r="446" spans="5:42">
      <c r="E446" s="30"/>
      <c r="F446" s="28"/>
      <c r="G446" s="30"/>
      <c r="H446" s="29"/>
      <c r="I446" s="28"/>
      <c r="J446" s="28"/>
      <c r="K446" s="28"/>
      <c r="L446" s="29"/>
      <c r="M446" s="28"/>
      <c r="N446" s="28"/>
      <c r="O446" s="30"/>
      <c r="P446" s="29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</row>
    <row r="447" spans="5:42">
      <c r="E447" s="30"/>
      <c r="F447" s="28"/>
      <c r="G447" s="30"/>
      <c r="H447" s="29"/>
      <c r="I447" s="28"/>
      <c r="J447" s="28"/>
      <c r="K447" s="28"/>
      <c r="L447" s="29"/>
      <c r="M447" s="28"/>
      <c r="N447" s="28"/>
      <c r="O447" s="30"/>
      <c r="P447" s="29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</row>
    <row r="448" spans="5:42">
      <c r="E448" s="30"/>
      <c r="F448" s="28"/>
      <c r="G448" s="30"/>
      <c r="H448" s="29"/>
      <c r="I448" s="28"/>
      <c r="J448" s="28"/>
      <c r="K448" s="28"/>
      <c r="L448" s="29"/>
      <c r="M448" s="28"/>
      <c r="N448" s="28"/>
      <c r="O448" s="30"/>
      <c r="P448" s="29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</row>
    <row r="449" spans="5:42">
      <c r="E449" s="30"/>
      <c r="F449" s="28"/>
      <c r="G449" s="30"/>
      <c r="H449" s="29"/>
      <c r="I449" s="28"/>
      <c r="J449" s="28"/>
      <c r="K449" s="28"/>
      <c r="L449" s="29"/>
      <c r="M449" s="28"/>
      <c r="N449" s="28"/>
      <c r="O449" s="30"/>
      <c r="P449" s="29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</row>
    <row r="450" spans="5:42">
      <c r="E450" s="30"/>
      <c r="F450" s="28"/>
      <c r="G450" s="30"/>
      <c r="H450" s="29"/>
      <c r="I450" s="28"/>
      <c r="J450" s="28"/>
      <c r="K450" s="28"/>
      <c r="L450" s="29"/>
      <c r="M450" s="28"/>
      <c r="N450" s="28"/>
      <c r="O450" s="30"/>
      <c r="P450" s="29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</row>
    <row r="451" spans="5:42">
      <c r="E451" s="30"/>
      <c r="F451" s="28"/>
      <c r="G451" s="30"/>
      <c r="H451" s="29"/>
      <c r="I451" s="28"/>
      <c r="J451" s="28"/>
      <c r="K451" s="28"/>
      <c r="L451" s="29"/>
      <c r="M451" s="28"/>
      <c r="N451" s="28"/>
      <c r="O451" s="30"/>
      <c r="P451" s="29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</row>
    <row r="452" spans="5:42">
      <c r="E452" s="30"/>
      <c r="F452" s="28"/>
      <c r="G452" s="30"/>
      <c r="H452" s="29"/>
      <c r="I452" s="28"/>
      <c r="J452" s="28"/>
      <c r="K452" s="28"/>
      <c r="L452" s="29"/>
      <c r="M452" s="28"/>
      <c r="N452" s="28"/>
      <c r="O452" s="30"/>
      <c r="P452" s="29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</row>
    <row r="453" spans="5:42">
      <c r="E453" s="30"/>
      <c r="F453" s="28"/>
      <c r="G453" s="30"/>
      <c r="H453" s="29"/>
      <c r="I453" s="28"/>
      <c r="J453" s="28"/>
      <c r="K453" s="28"/>
      <c r="L453" s="29"/>
      <c r="M453" s="28"/>
      <c r="N453" s="28"/>
      <c r="O453" s="30"/>
      <c r="P453" s="29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</row>
    <row r="454" spans="5:42">
      <c r="E454" s="30"/>
      <c r="F454" s="28"/>
      <c r="G454" s="30"/>
      <c r="H454" s="29"/>
      <c r="I454" s="28"/>
      <c r="J454" s="28"/>
      <c r="K454" s="28"/>
      <c r="L454" s="29"/>
      <c r="M454" s="28"/>
      <c r="N454" s="28"/>
      <c r="O454" s="30"/>
      <c r="P454" s="29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</row>
    <row r="455" spans="5:42">
      <c r="E455" s="30"/>
      <c r="F455" s="28"/>
      <c r="G455" s="30"/>
      <c r="H455" s="29"/>
      <c r="I455" s="28"/>
      <c r="J455" s="28"/>
      <c r="K455" s="28"/>
      <c r="L455" s="29"/>
      <c r="M455" s="28"/>
      <c r="N455" s="28"/>
      <c r="O455" s="30"/>
      <c r="P455" s="29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</row>
    <row r="456" spans="5:42">
      <c r="E456" s="30"/>
      <c r="F456" s="28"/>
      <c r="G456" s="30"/>
      <c r="H456" s="29"/>
      <c r="I456" s="28"/>
      <c r="J456" s="28"/>
      <c r="K456" s="28"/>
      <c r="L456" s="29"/>
      <c r="M456" s="28"/>
      <c r="N456" s="28"/>
      <c r="O456" s="30"/>
      <c r="P456" s="29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</row>
    <row r="457" spans="5:42">
      <c r="E457" s="30"/>
      <c r="F457" s="28"/>
      <c r="G457" s="30"/>
      <c r="H457" s="29"/>
      <c r="I457" s="28"/>
      <c r="J457" s="28"/>
      <c r="K457" s="28"/>
      <c r="L457" s="29"/>
      <c r="M457" s="28"/>
      <c r="N457" s="28"/>
      <c r="O457" s="30"/>
      <c r="P457" s="29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</row>
    <row r="458" spans="5:42">
      <c r="E458" s="30"/>
      <c r="F458" s="28"/>
      <c r="G458" s="30"/>
      <c r="H458" s="29"/>
      <c r="I458" s="28"/>
      <c r="J458" s="28"/>
      <c r="K458" s="28"/>
      <c r="L458" s="29"/>
      <c r="M458" s="28"/>
      <c r="N458" s="28"/>
      <c r="O458" s="30"/>
      <c r="P458" s="29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</row>
    <row r="459" spans="5:42">
      <c r="E459" s="30"/>
      <c r="F459" s="28"/>
      <c r="G459" s="30"/>
      <c r="H459" s="29"/>
      <c r="I459" s="28"/>
      <c r="J459" s="28"/>
      <c r="K459" s="28"/>
      <c r="L459" s="29"/>
      <c r="M459" s="28"/>
      <c r="N459" s="28"/>
      <c r="O459" s="30"/>
      <c r="P459" s="29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</row>
    <row r="460" spans="5:42">
      <c r="E460" s="30"/>
      <c r="F460" s="28"/>
      <c r="G460" s="30"/>
      <c r="H460" s="29"/>
      <c r="I460" s="28"/>
      <c r="J460" s="28"/>
      <c r="K460" s="28"/>
      <c r="L460" s="29"/>
      <c r="M460" s="28"/>
      <c r="N460" s="28"/>
      <c r="O460" s="30"/>
      <c r="P460" s="29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</row>
    <row r="461" spans="5:42">
      <c r="E461" s="30"/>
      <c r="F461" s="28"/>
      <c r="G461" s="30"/>
      <c r="H461" s="29"/>
      <c r="I461" s="28"/>
      <c r="J461" s="28"/>
      <c r="K461" s="28"/>
      <c r="L461" s="29"/>
      <c r="M461" s="28"/>
      <c r="N461" s="28"/>
      <c r="O461" s="30"/>
      <c r="P461" s="29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</row>
    <row r="462" spans="5:42">
      <c r="E462" s="30"/>
      <c r="F462" s="28"/>
      <c r="G462" s="30"/>
      <c r="H462" s="29"/>
      <c r="I462" s="28"/>
      <c r="J462" s="28"/>
      <c r="K462" s="28"/>
      <c r="L462" s="29"/>
      <c r="M462" s="28"/>
      <c r="N462" s="28"/>
      <c r="O462" s="30"/>
      <c r="P462" s="29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</row>
    <row r="463" spans="5:42">
      <c r="E463" s="30"/>
      <c r="F463" s="28"/>
      <c r="G463" s="30"/>
      <c r="H463" s="29"/>
      <c r="I463" s="28"/>
      <c r="J463" s="28"/>
      <c r="K463" s="28"/>
      <c r="L463" s="29"/>
      <c r="M463" s="28"/>
      <c r="N463" s="28"/>
      <c r="O463" s="30"/>
      <c r="P463" s="29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</row>
    <row r="464" spans="5:42">
      <c r="E464" s="30"/>
      <c r="F464" s="28"/>
      <c r="G464" s="30"/>
      <c r="H464" s="29"/>
      <c r="I464" s="28"/>
      <c r="J464" s="28"/>
      <c r="K464" s="28"/>
      <c r="L464" s="29"/>
      <c r="M464" s="28"/>
      <c r="N464" s="28"/>
      <c r="O464" s="30"/>
      <c r="P464" s="29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</row>
    <row r="465" spans="5:42">
      <c r="E465" s="30"/>
      <c r="F465" s="28"/>
      <c r="G465" s="30"/>
      <c r="H465" s="29"/>
      <c r="I465" s="28"/>
      <c r="J465" s="28"/>
      <c r="K465" s="28"/>
      <c r="L465" s="29"/>
      <c r="M465" s="28"/>
      <c r="N465" s="28"/>
      <c r="O465" s="30"/>
      <c r="P465" s="29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</row>
    <row r="466" spans="5:42">
      <c r="E466" s="30"/>
      <c r="F466" s="28"/>
      <c r="G466" s="30"/>
      <c r="H466" s="29"/>
      <c r="I466" s="28"/>
      <c r="J466" s="28"/>
      <c r="K466" s="28"/>
      <c r="L466" s="29"/>
      <c r="M466" s="28"/>
      <c r="N466" s="28"/>
      <c r="O466" s="30"/>
      <c r="P466" s="29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</row>
    <row r="467" spans="5:42">
      <c r="E467" s="30"/>
      <c r="F467" s="28"/>
      <c r="G467" s="30"/>
      <c r="H467" s="29"/>
      <c r="I467" s="28"/>
      <c r="J467" s="28"/>
      <c r="K467" s="28"/>
      <c r="L467" s="29"/>
      <c r="M467" s="28"/>
      <c r="N467" s="28"/>
      <c r="O467" s="30"/>
      <c r="P467" s="29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</row>
    <row r="468" spans="5:42">
      <c r="E468" s="30"/>
      <c r="F468" s="28"/>
      <c r="G468" s="30"/>
      <c r="H468" s="29"/>
      <c r="I468" s="28"/>
      <c r="J468" s="28"/>
      <c r="K468" s="28"/>
      <c r="L468" s="29"/>
      <c r="M468" s="28"/>
      <c r="N468" s="28"/>
      <c r="O468" s="30"/>
      <c r="P468" s="29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</row>
    <row r="469" spans="5:42">
      <c r="E469" s="30"/>
      <c r="F469" s="28"/>
      <c r="G469" s="30"/>
      <c r="H469" s="29"/>
      <c r="I469" s="28"/>
      <c r="J469" s="28"/>
      <c r="K469" s="28"/>
      <c r="L469" s="29"/>
      <c r="M469" s="28"/>
      <c r="N469" s="28"/>
      <c r="O469" s="30"/>
      <c r="P469" s="29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</row>
    <row r="470" spans="5:42">
      <c r="E470" s="30"/>
      <c r="F470" s="28"/>
      <c r="G470" s="30"/>
      <c r="H470" s="29"/>
      <c r="I470" s="28"/>
      <c r="J470" s="28"/>
      <c r="K470" s="28"/>
      <c r="L470" s="29"/>
      <c r="M470" s="28"/>
      <c r="N470" s="28"/>
      <c r="O470" s="30"/>
      <c r="P470" s="29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</row>
    <row r="471" spans="5:42">
      <c r="E471" s="30"/>
      <c r="F471" s="28"/>
      <c r="G471" s="30"/>
      <c r="H471" s="29"/>
      <c r="I471" s="28"/>
      <c r="J471" s="28"/>
      <c r="K471" s="28"/>
      <c r="L471" s="29"/>
      <c r="M471" s="28"/>
      <c r="N471" s="28"/>
      <c r="O471" s="30"/>
      <c r="P471" s="29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</row>
    <row r="472" spans="5:42">
      <c r="E472" s="30"/>
      <c r="F472" s="28"/>
      <c r="G472" s="30"/>
      <c r="H472" s="29"/>
      <c r="I472" s="28"/>
      <c r="J472" s="28"/>
      <c r="K472" s="28"/>
      <c r="L472" s="29"/>
      <c r="M472" s="28"/>
      <c r="N472" s="28"/>
      <c r="O472" s="30"/>
      <c r="P472" s="29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</row>
    <row r="473" spans="5:42">
      <c r="E473" s="30"/>
      <c r="F473" s="28"/>
      <c r="G473" s="30"/>
      <c r="H473" s="29"/>
      <c r="I473" s="28"/>
      <c r="J473" s="28"/>
      <c r="K473" s="28"/>
      <c r="L473" s="29"/>
      <c r="M473" s="28"/>
      <c r="N473" s="28"/>
      <c r="O473" s="30"/>
      <c r="P473" s="29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</row>
    <row r="474" spans="5:42">
      <c r="E474" s="30"/>
      <c r="F474" s="28"/>
      <c r="G474" s="30"/>
      <c r="H474" s="29"/>
      <c r="I474" s="28"/>
      <c r="J474" s="28"/>
      <c r="K474" s="28"/>
      <c r="L474" s="29"/>
      <c r="M474" s="28"/>
      <c r="N474" s="28"/>
      <c r="O474" s="30"/>
      <c r="P474" s="29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</row>
    <row r="475" spans="5:42">
      <c r="E475" s="30"/>
      <c r="F475" s="28"/>
      <c r="G475" s="30"/>
      <c r="H475" s="29"/>
      <c r="I475" s="28"/>
      <c r="J475" s="28"/>
      <c r="K475" s="28"/>
      <c r="L475" s="29"/>
      <c r="M475" s="28"/>
      <c r="N475" s="28"/>
      <c r="O475" s="30"/>
      <c r="P475" s="29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</row>
    <row r="476" spans="5:42">
      <c r="E476" s="30"/>
      <c r="F476" s="28"/>
      <c r="G476" s="30"/>
      <c r="H476" s="29"/>
      <c r="I476" s="28"/>
      <c r="J476" s="28"/>
      <c r="K476" s="28"/>
      <c r="L476" s="29"/>
      <c r="M476" s="28"/>
      <c r="N476" s="28"/>
      <c r="O476" s="30"/>
      <c r="P476" s="29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</row>
    <row r="477" spans="5:42">
      <c r="E477" s="30"/>
      <c r="F477" s="28"/>
      <c r="G477" s="30"/>
      <c r="H477" s="29"/>
      <c r="I477" s="28"/>
      <c r="J477" s="28"/>
      <c r="K477" s="28"/>
      <c r="L477" s="29"/>
      <c r="M477" s="28"/>
      <c r="N477" s="28"/>
      <c r="O477" s="30"/>
      <c r="P477" s="29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</row>
    <row r="478" spans="5:42">
      <c r="E478" s="30"/>
      <c r="F478" s="28"/>
      <c r="G478" s="30"/>
      <c r="H478" s="29"/>
      <c r="I478" s="28"/>
      <c r="J478" s="28"/>
      <c r="K478" s="28"/>
      <c r="L478" s="29"/>
      <c r="M478" s="28"/>
      <c r="N478" s="28"/>
      <c r="O478" s="30"/>
      <c r="P478" s="29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</row>
    <row r="479" spans="5:42">
      <c r="E479" s="30"/>
      <c r="F479" s="28"/>
      <c r="G479" s="30"/>
      <c r="H479" s="29"/>
      <c r="I479" s="28"/>
      <c r="J479" s="28"/>
      <c r="K479" s="28"/>
      <c r="L479" s="29"/>
      <c r="M479" s="28"/>
      <c r="N479" s="28"/>
      <c r="O479" s="30"/>
      <c r="P479" s="29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</row>
    <row r="480" spans="5:42">
      <c r="E480" s="30"/>
      <c r="F480" s="28"/>
      <c r="G480" s="30"/>
      <c r="H480" s="29"/>
      <c r="I480" s="28"/>
      <c r="J480" s="28"/>
      <c r="K480" s="28"/>
      <c r="L480" s="29"/>
      <c r="M480" s="28"/>
      <c r="N480" s="28"/>
      <c r="O480" s="30"/>
      <c r="P480" s="29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</row>
    <row r="481" spans="5:42">
      <c r="E481" s="30"/>
      <c r="F481" s="28"/>
      <c r="G481" s="30"/>
      <c r="H481" s="29"/>
      <c r="I481" s="28"/>
      <c r="J481" s="28"/>
      <c r="K481" s="28"/>
      <c r="L481" s="29"/>
      <c r="M481" s="28"/>
      <c r="N481" s="28"/>
      <c r="O481" s="30"/>
      <c r="P481" s="29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</row>
    <row r="482" spans="5:42">
      <c r="E482" s="30"/>
      <c r="F482" s="28"/>
      <c r="G482" s="30"/>
      <c r="H482" s="29"/>
      <c r="I482" s="28"/>
      <c r="J482" s="28"/>
      <c r="K482" s="28"/>
      <c r="L482" s="29"/>
      <c r="M482" s="28"/>
      <c r="N482" s="28"/>
      <c r="O482" s="30"/>
      <c r="P482" s="29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</row>
    <row r="483" spans="5:42">
      <c r="E483" s="30"/>
      <c r="F483" s="28"/>
      <c r="G483" s="30"/>
      <c r="H483" s="29"/>
      <c r="I483" s="28"/>
      <c r="J483" s="28"/>
      <c r="K483" s="28"/>
      <c r="L483" s="29"/>
      <c r="M483" s="28"/>
      <c r="N483" s="28"/>
      <c r="O483" s="30"/>
      <c r="P483" s="29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</row>
    <row r="484" spans="5:42">
      <c r="E484" s="30"/>
      <c r="F484" s="28"/>
      <c r="G484" s="30"/>
      <c r="H484" s="29"/>
      <c r="I484" s="28"/>
      <c r="J484" s="28"/>
      <c r="K484" s="28"/>
      <c r="L484" s="29"/>
      <c r="M484" s="28"/>
      <c r="N484" s="28"/>
      <c r="O484" s="30"/>
      <c r="P484" s="29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</row>
    <row r="485" spans="5:42">
      <c r="E485" s="30"/>
      <c r="F485" s="28"/>
      <c r="G485" s="30"/>
      <c r="H485" s="29"/>
      <c r="I485" s="28"/>
      <c r="J485" s="28"/>
      <c r="K485" s="28"/>
      <c r="L485" s="29"/>
      <c r="M485" s="28"/>
      <c r="N485" s="28"/>
      <c r="O485" s="30"/>
      <c r="P485" s="29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</row>
    <row r="486" spans="5:42">
      <c r="E486" s="30"/>
      <c r="F486" s="28"/>
      <c r="G486" s="30"/>
      <c r="H486" s="29"/>
      <c r="I486" s="28"/>
      <c r="J486" s="28"/>
      <c r="K486" s="28"/>
      <c r="L486" s="29"/>
      <c r="M486" s="28"/>
      <c r="N486" s="28"/>
      <c r="O486" s="30"/>
      <c r="P486" s="29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</row>
    <row r="487" spans="5:42">
      <c r="E487" s="30"/>
      <c r="F487" s="28"/>
      <c r="G487" s="30"/>
      <c r="H487" s="29"/>
      <c r="I487" s="28"/>
      <c r="J487" s="28"/>
      <c r="K487" s="28"/>
      <c r="L487" s="29"/>
      <c r="M487" s="28"/>
      <c r="N487" s="28"/>
      <c r="O487" s="30"/>
      <c r="P487" s="29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</row>
    <row r="488" spans="5:42">
      <c r="E488" s="30"/>
      <c r="F488" s="28"/>
      <c r="G488" s="30"/>
      <c r="H488" s="29"/>
      <c r="I488" s="28"/>
      <c r="J488" s="28"/>
      <c r="K488" s="28"/>
      <c r="L488" s="29"/>
      <c r="M488" s="28"/>
      <c r="N488" s="28"/>
      <c r="O488" s="30"/>
      <c r="P488" s="29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</row>
    <row r="489" spans="5:42">
      <c r="E489" s="30"/>
      <c r="F489" s="28"/>
      <c r="G489" s="30"/>
      <c r="H489" s="29"/>
      <c r="I489" s="28"/>
      <c r="J489" s="28"/>
      <c r="K489" s="28"/>
      <c r="L489" s="29"/>
      <c r="M489" s="28"/>
      <c r="N489" s="28"/>
      <c r="O489" s="30"/>
      <c r="P489" s="29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</row>
    <row r="490" spans="5:42">
      <c r="E490" s="30"/>
      <c r="F490" s="28"/>
      <c r="G490" s="30"/>
      <c r="H490" s="29"/>
      <c r="I490" s="28"/>
      <c r="J490" s="28"/>
      <c r="K490" s="28"/>
      <c r="L490" s="29"/>
      <c r="M490" s="28"/>
      <c r="N490" s="28"/>
      <c r="O490" s="30"/>
      <c r="P490" s="29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</row>
    <row r="491" spans="5:42">
      <c r="E491" s="30"/>
      <c r="F491" s="28"/>
      <c r="G491" s="30"/>
      <c r="H491" s="29"/>
      <c r="I491" s="28"/>
      <c r="J491" s="28"/>
      <c r="K491" s="28"/>
      <c r="L491" s="29"/>
      <c r="M491" s="28"/>
      <c r="N491" s="28"/>
      <c r="O491" s="30"/>
      <c r="P491" s="29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</row>
    <row r="492" spans="5:42">
      <c r="E492" s="30"/>
      <c r="F492" s="28"/>
      <c r="G492" s="30"/>
      <c r="H492" s="29"/>
      <c r="I492" s="28"/>
      <c r="J492" s="28"/>
      <c r="K492" s="28"/>
      <c r="L492" s="29"/>
      <c r="M492" s="28"/>
      <c r="N492" s="28"/>
      <c r="O492" s="30"/>
      <c r="P492" s="29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</row>
    <row r="493" spans="5:42">
      <c r="E493" s="30"/>
      <c r="F493" s="28"/>
      <c r="G493" s="30"/>
      <c r="H493" s="29"/>
      <c r="I493" s="28"/>
      <c r="J493" s="28"/>
      <c r="K493" s="28"/>
      <c r="L493" s="29"/>
      <c r="M493" s="28"/>
      <c r="N493" s="28"/>
      <c r="O493" s="30"/>
      <c r="P493" s="29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</row>
    <row r="494" spans="5:42">
      <c r="E494" s="30"/>
      <c r="F494" s="28"/>
      <c r="G494" s="30"/>
      <c r="H494" s="29"/>
      <c r="I494" s="28"/>
      <c r="J494" s="28"/>
      <c r="K494" s="28"/>
      <c r="L494" s="29"/>
      <c r="M494" s="28"/>
      <c r="N494" s="28"/>
      <c r="O494" s="30"/>
      <c r="P494" s="29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</row>
    <row r="495" spans="5:42">
      <c r="E495" s="30"/>
      <c r="F495" s="28"/>
      <c r="G495" s="30"/>
      <c r="H495" s="29"/>
      <c r="I495" s="28"/>
      <c r="J495" s="28"/>
      <c r="K495" s="28"/>
      <c r="L495" s="29"/>
      <c r="M495" s="28"/>
      <c r="N495" s="28"/>
      <c r="O495" s="30"/>
      <c r="P495" s="29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</row>
    <row r="496" spans="5:42">
      <c r="E496" s="30"/>
      <c r="F496" s="28"/>
      <c r="G496" s="30"/>
      <c r="H496" s="29"/>
      <c r="I496" s="28"/>
      <c r="J496" s="28"/>
      <c r="K496" s="28"/>
      <c r="L496" s="29"/>
      <c r="M496" s="28"/>
      <c r="N496" s="28"/>
      <c r="O496" s="30"/>
      <c r="P496" s="29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</row>
    <row r="497" spans="5:42">
      <c r="E497" s="30"/>
      <c r="F497" s="28"/>
      <c r="G497" s="30"/>
      <c r="H497" s="29"/>
      <c r="I497" s="28"/>
      <c r="J497" s="28"/>
      <c r="K497" s="28"/>
      <c r="L497" s="29"/>
      <c r="M497" s="28"/>
      <c r="N497" s="28"/>
      <c r="O497" s="30"/>
      <c r="P497" s="29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</row>
    <row r="498" spans="5:42">
      <c r="E498" s="30"/>
      <c r="F498" s="28"/>
      <c r="G498" s="30"/>
      <c r="H498" s="29"/>
      <c r="I498" s="28"/>
      <c r="J498" s="28"/>
      <c r="K498" s="28"/>
      <c r="L498" s="29"/>
      <c r="M498" s="28"/>
      <c r="N498" s="28"/>
      <c r="O498" s="30"/>
      <c r="P498" s="29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</row>
    <row r="499" spans="5:42">
      <c r="E499" s="30"/>
      <c r="F499" s="28"/>
      <c r="G499" s="30"/>
      <c r="H499" s="29"/>
      <c r="I499" s="28"/>
      <c r="J499" s="28"/>
      <c r="K499" s="28"/>
      <c r="L499" s="29"/>
      <c r="M499" s="28"/>
      <c r="N499" s="28"/>
      <c r="O499" s="30"/>
      <c r="P499" s="29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</row>
    <row r="500" spans="5:42">
      <c r="E500" s="30"/>
      <c r="F500" s="28"/>
      <c r="G500" s="30"/>
      <c r="H500" s="29"/>
      <c r="I500" s="28"/>
      <c r="J500" s="28"/>
      <c r="K500" s="28"/>
      <c r="L500" s="29"/>
      <c r="M500" s="28"/>
      <c r="N500" s="28"/>
      <c r="O500" s="30"/>
      <c r="P500" s="29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</row>
    <row r="501" spans="5:42">
      <c r="E501" s="30"/>
      <c r="F501" s="28"/>
      <c r="G501" s="30"/>
      <c r="H501" s="29"/>
      <c r="I501" s="28"/>
      <c r="J501" s="28"/>
      <c r="K501" s="28"/>
      <c r="L501" s="29"/>
      <c r="M501" s="28"/>
      <c r="N501" s="28"/>
      <c r="O501" s="30"/>
      <c r="P501" s="29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</row>
    <row r="502" spans="5:42">
      <c r="E502" s="30"/>
      <c r="F502" s="28"/>
      <c r="G502" s="30"/>
      <c r="H502" s="29"/>
      <c r="I502" s="28"/>
      <c r="J502" s="28"/>
      <c r="K502" s="28"/>
      <c r="L502" s="29"/>
      <c r="M502" s="28"/>
      <c r="N502" s="28"/>
      <c r="O502" s="30"/>
      <c r="P502" s="29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</row>
    <row r="503" spans="5:42">
      <c r="E503" s="30"/>
      <c r="F503" s="28"/>
      <c r="G503" s="30"/>
      <c r="H503" s="29"/>
      <c r="I503" s="28"/>
      <c r="J503" s="28"/>
      <c r="K503" s="28"/>
      <c r="L503" s="29"/>
      <c r="M503" s="28"/>
      <c r="N503" s="28"/>
      <c r="O503" s="30"/>
      <c r="P503" s="29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</row>
    <row r="504" spans="5:42">
      <c r="E504" s="30"/>
      <c r="F504" s="28"/>
      <c r="G504" s="30"/>
      <c r="H504" s="29"/>
      <c r="I504" s="28"/>
      <c r="J504" s="28"/>
      <c r="K504" s="28"/>
      <c r="L504" s="29"/>
      <c r="M504" s="28"/>
      <c r="N504" s="28"/>
      <c r="O504" s="30"/>
      <c r="P504" s="29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</row>
    <row r="505" spans="5:42">
      <c r="E505" s="30"/>
      <c r="F505" s="28"/>
      <c r="G505" s="30"/>
      <c r="H505" s="29"/>
      <c r="I505" s="28"/>
      <c r="J505" s="28"/>
      <c r="K505" s="28"/>
      <c r="L505" s="29"/>
      <c r="M505" s="28"/>
      <c r="N505" s="28"/>
      <c r="O505" s="30"/>
      <c r="P505" s="29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</row>
    <row r="506" spans="5:42">
      <c r="E506" s="30"/>
      <c r="F506" s="28"/>
      <c r="G506" s="30"/>
      <c r="H506" s="29"/>
      <c r="I506" s="28"/>
      <c r="J506" s="28"/>
      <c r="K506" s="28"/>
      <c r="L506" s="29"/>
      <c r="M506" s="28"/>
      <c r="N506" s="28"/>
      <c r="O506" s="30"/>
      <c r="P506" s="29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</row>
    <row r="507" spans="5:42">
      <c r="E507" s="30"/>
      <c r="F507" s="28"/>
      <c r="G507" s="30"/>
      <c r="H507" s="29"/>
      <c r="I507" s="28"/>
      <c r="J507" s="28"/>
      <c r="K507" s="28"/>
      <c r="L507" s="29"/>
      <c r="M507" s="28"/>
      <c r="N507" s="28"/>
      <c r="O507" s="30"/>
      <c r="P507" s="29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</row>
    <row r="508" spans="5:42">
      <c r="E508" s="30"/>
      <c r="F508" s="28"/>
      <c r="G508" s="30"/>
      <c r="H508" s="29"/>
      <c r="I508" s="28"/>
      <c r="J508" s="28"/>
      <c r="K508" s="28"/>
      <c r="L508" s="29"/>
      <c r="M508" s="28"/>
      <c r="N508" s="28"/>
      <c r="O508" s="30"/>
      <c r="P508" s="29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</row>
    <row r="509" spans="5:42">
      <c r="E509" s="30"/>
      <c r="F509" s="28"/>
      <c r="G509" s="30"/>
      <c r="H509" s="29"/>
      <c r="I509" s="28"/>
      <c r="J509" s="28"/>
      <c r="K509" s="28"/>
      <c r="L509" s="29"/>
      <c r="M509" s="28"/>
      <c r="N509" s="28"/>
      <c r="O509" s="30"/>
      <c r="P509" s="29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</row>
    <row r="510" spans="5:42">
      <c r="E510" s="30"/>
      <c r="F510" s="28"/>
      <c r="G510" s="30"/>
      <c r="H510" s="29"/>
      <c r="I510" s="28"/>
      <c r="J510" s="28"/>
      <c r="K510" s="28"/>
      <c r="L510" s="29"/>
      <c r="M510" s="28"/>
      <c r="N510" s="28"/>
      <c r="O510" s="30"/>
      <c r="P510" s="29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</row>
    <row r="511" spans="5:42">
      <c r="E511" s="30"/>
      <c r="F511" s="28"/>
      <c r="G511" s="30"/>
      <c r="H511" s="29"/>
      <c r="I511" s="28"/>
      <c r="J511" s="28"/>
      <c r="K511" s="28"/>
      <c r="L511" s="29"/>
      <c r="M511" s="28"/>
      <c r="N511" s="28"/>
      <c r="O511" s="30"/>
      <c r="P511" s="29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</row>
    <row r="512" spans="5:42">
      <c r="E512" s="30"/>
      <c r="F512" s="28"/>
      <c r="G512" s="30"/>
      <c r="H512" s="29"/>
      <c r="I512" s="28"/>
      <c r="J512" s="28"/>
      <c r="K512" s="28"/>
      <c r="L512" s="29"/>
      <c r="M512" s="28"/>
      <c r="N512" s="28"/>
      <c r="O512" s="30"/>
      <c r="P512" s="29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</row>
    <row r="513" spans="5:42">
      <c r="E513" s="30"/>
      <c r="F513" s="28"/>
      <c r="G513" s="30"/>
      <c r="H513" s="29"/>
      <c r="I513" s="28"/>
      <c r="J513" s="28"/>
      <c r="K513" s="28"/>
      <c r="L513" s="29"/>
      <c r="M513" s="28"/>
      <c r="N513" s="28"/>
      <c r="O513" s="30"/>
      <c r="P513" s="29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</row>
    <row r="514" spans="5:42">
      <c r="E514" s="30"/>
      <c r="F514" s="28"/>
      <c r="G514" s="30"/>
      <c r="H514" s="29"/>
      <c r="I514" s="28"/>
      <c r="J514" s="28"/>
      <c r="K514" s="28"/>
      <c r="L514" s="29"/>
      <c r="M514" s="28"/>
      <c r="N514" s="28"/>
      <c r="O514" s="30"/>
      <c r="P514" s="29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</row>
    <row r="515" spans="5:42">
      <c r="E515" s="30"/>
      <c r="F515" s="28"/>
      <c r="G515" s="30"/>
      <c r="H515" s="29"/>
      <c r="I515" s="28"/>
      <c r="J515" s="28"/>
      <c r="K515" s="28"/>
      <c r="L515" s="29"/>
      <c r="M515" s="28"/>
      <c r="N515" s="28"/>
      <c r="O515" s="30"/>
      <c r="P515" s="29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</row>
    <row r="516" spans="5:42">
      <c r="E516" s="30"/>
      <c r="F516" s="28"/>
      <c r="G516" s="30"/>
      <c r="H516" s="29"/>
      <c r="I516" s="28"/>
      <c r="J516" s="28"/>
      <c r="K516" s="28"/>
      <c r="L516" s="29"/>
      <c r="M516" s="28"/>
      <c r="N516" s="28"/>
      <c r="O516" s="30"/>
      <c r="P516" s="29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</row>
    <row r="517" spans="5:42">
      <c r="E517" s="30"/>
      <c r="F517" s="28"/>
      <c r="G517" s="30"/>
      <c r="H517" s="29"/>
      <c r="I517" s="28"/>
      <c r="J517" s="28"/>
      <c r="K517" s="28"/>
      <c r="L517" s="29"/>
      <c r="M517" s="28"/>
      <c r="N517" s="28"/>
      <c r="O517" s="30"/>
      <c r="P517" s="29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</row>
    <row r="518" spans="5:42">
      <c r="E518" s="30"/>
      <c r="F518" s="28"/>
      <c r="G518" s="30"/>
      <c r="H518" s="29"/>
      <c r="I518" s="28"/>
      <c r="J518" s="28"/>
      <c r="K518" s="28"/>
      <c r="L518" s="29"/>
      <c r="M518" s="28"/>
      <c r="N518" s="28"/>
      <c r="O518" s="30"/>
      <c r="P518" s="29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</row>
    <row r="519" spans="5:42">
      <c r="E519" s="30"/>
      <c r="F519" s="28"/>
      <c r="G519" s="30"/>
      <c r="H519" s="29"/>
      <c r="I519" s="28"/>
      <c r="J519" s="28"/>
      <c r="K519" s="28"/>
      <c r="L519" s="29"/>
      <c r="M519" s="28"/>
      <c r="N519" s="28"/>
      <c r="O519" s="30"/>
      <c r="P519" s="29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</row>
    <row r="520" spans="5:42">
      <c r="E520" s="30"/>
      <c r="F520" s="28"/>
      <c r="G520" s="30"/>
      <c r="H520" s="29"/>
      <c r="I520" s="28"/>
      <c r="J520" s="28"/>
      <c r="K520" s="28"/>
      <c r="L520" s="29"/>
      <c r="M520" s="28"/>
      <c r="N520" s="28"/>
      <c r="O520" s="30"/>
      <c r="P520" s="29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</row>
    <row r="521" spans="5:42">
      <c r="E521" s="30"/>
      <c r="F521" s="28"/>
      <c r="G521" s="30"/>
      <c r="H521" s="29"/>
      <c r="I521" s="28"/>
      <c r="J521" s="28"/>
      <c r="K521" s="28"/>
      <c r="L521" s="29"/>
      <c r="M521" s="28"/>
      <c r="N521" s="28"/>
      <c r="O521" s="30"/>
      <c r="P521" s="29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</row>
    <row r="522" spans="5:42">
      <c r="E522" s="30"/>
      <c r="F522" s="28"/>
      <c r="G522" s="30"/>
      <c r="H522" s="29"/>
      <c r="I522" s="28"/>
      <c r="J522" s="28"/>
      <c r="K522" s="28"/>
      <c r="L522" s="29"/>
      <c r="M522" s="28"/>
      <c r="N522" s="28"/>
      <c r="O522" s="30"/>
      <c r="P522" s="29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</row>
    <row r="523" spans="5:42">
      <c r="E523" s="30"/>
      <c r="F523" s="28"/>
      <c r="G523" s="30"/>
      <c r="H523" s="29"/>
      <c r="I523" s="28"/>
      <c r="J523" s="28"/>
      <c r="K523" s="28"/>
      <c r="L523" s="29"/>
      <c r="M523" s="28"/>
      <c r="N523" s="28"/>
      <c r="O523" s="30"/>
      <c r="P523" s="29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</row>
    <row r="524" spans="5:42">
      <c r="E524" s="30"/>
      <c r="F524" s="28"/>
      <c r="G524" s="30"/>
      <c r="H524" s="29"/>
      <c r="I524" s="28"/>
      <c r="J524" s="28"/>
      <c r="K524" s="28"/>
      <c r="L524" s="29"/>
      <c r="M524" s="28"/>
      <c r="N524" s="28"/>
      <c r="O524" s="30"/>
      <c r="P524" s="29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</row>
    <row r="525" spans="5:42">
      <c r="E525" s="30"/>
      <c r="F525" s="28"/>
      <c r="G525" s="30"/>
      <c r="H525" s="29"/>
      <c r="I525" s="28"/>
      <c r="J525" s="28"/>
      <c r="K525" s="28"/>
      <c r="L525" s="29"/>
      <c r="M525" s="28"/>
      <c r="N525" s="28"/>
      <c r="O525" s="30"/>
      <c r="P525" s="29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</row>
    <row r="526" spans="5:42">
      <c r="E526" s="30"/>
      <c r="F526" s="28"/>
      <c r="G526" s="30"/>
      <c r="H526" s="29"/>
      <c r="I526" s="28"/>
      <c r="J526" s="28"/>
      <c r="K526" s="28"/>
      <c r="L526" s="29"/>
      <c r="M526" s="28"/>
      <c r="N526" s="28"/>
      <c r="O526" s="30"/>
      <c r="P526" s="29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</row>
    <row r="527" spans="5:42">
      <c r="E527" s="30"/>
      <c r="F527" s="28"/>
      <c r="G527" s="30"/>
      <c r="H527" s="29"/>
      <c r="I527" s="28"/>
      <c r="J527" s="28"/>
      <c r="K527" s="28"/>
      <c r="L527" s="29"/>
      <c r="M527" s="28"/>
      <c r="N527" s="28"/>
      <c r="O527" s="30"/>
      <c r="P527" s="29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</row>
    <row r="528" spans="5:42">
      <c r="E528" s="30"/>
      <c r="F528" s="28"/>
      <c r="G528" s="30"/>
      <c r="H528" s="29"/>
      <c r="I528" s="28"/>
      <c r="J528" s="28"/>
      <c r="K528" s="28"/>
      <c r="L528" s="29"/>
      <c r="M528" s="28"/>
      <c r="N528" s="28"/>
      <c r="O528" s="30"/>
      <c r="P528" s="29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</row>
    <row r="529" spans="5:42">
      <c r="E529" s="30"/>
      <c r="F529" s="28"/>
      <c r="G529" s="30"/>
      <c r="H529" s="29"/>
      <c r="I529" s="28"/>
      <c r="J529" s="28"/>
      <c r="K529" s="28"/>
      <c r="L529" s="29"/>
      <c r="M529" s="28"/>
      <c r="N529" s="28"/>
      <c r="O529" s="30"/>
      <c r="P529" s="29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</row>
    <row r="530" spans="5:42">
      <c r="E530" s="30"/>
      <c r="F530" s="28"/>
      <c r="G530" s="30"/>
      <c r="H530" s="29"/>
      <c r="I530" s="28"/>
      <c r="J530" s="28"/>
      <c r="K530" s="28"/>
      <c r="L530" s="29"/>
      <c r="M530" s="28"/>
      <c r="N530" s="28"/>
      <c r="O530" s="30"/>
      <c r="P530" s="29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</row>
    <row r="531" spans="5:42">
      <c r="E531" s="30"/>
      <c r="F531" s="28"/>
      <c r="G531" s="30"/>
      <c r="H531" s="29"/>
      <c r="I531" s="28"/>
      <c r="J531" s="28"/>
      <c r="K531" s="28"/>
      <c r="L531" s="29"/>
      <c r="M531" s="28"/>
      <c r="N531" s="28"/>
      <c r="O531" s="30"/>
      <c r="P531" s="29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</row>
    <row r="532" spans="5:42">
      <c r="E532" s="30"/>
      <c r="F532" s="28"/>
      <c r="G532" s="30"/>
      <c r="H532" s="29"/>
      <c r="I532" s="28"/>
      <c r="J532" s="28"/>
      <c r="K532" s="28"/>
      <c r="L532" s="29"/>
      <c r="M532" s="28"/>
      <c r="N532" s="28"/>
      <c r="O532" s="30"/>
      <c r="P532" s="29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</row>
    <row r="533" spans="5:42">
      <c r="E533" s="30"/>
      <c r="F533" s="28"/>
      <c r="G533" s="30"/>
      <c r="H533" s="29"/>
      <c r="I533" s="28"/>
      <c r="J533" s="28"/>
      <c r="K533" s="28"/>
      <c r="L533" s="29"/>
      <c r="M533" s="28"/>
      <c r="N533" s="28"/>
      <c r="O533" s="30"/>
      <c r="P533" s="29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</row>
    <row r="534" spans="5:42">
      <c r="E534" s="30"/>
      <c r="F534" s="28"/>
      <c r="G534" s="30"/>
      <c r="H534" s="29"/>
      <c r="I534" s="28"/>
      <c r="J534" s="28"/>
      <c r="K534" s="28"/>
      <c r="L534" s="29"/>
      <c r="M534" s="28"/>
      <c r="N534" s="28"/>
      <c r="O534" s="30"/>
      <c r="P534" s="29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</row>
    <row r="535" spans="5:42">
      <c r="E535" s="30"/>
      <c r="F535" s="28"/>
      <c r="G535" s="30"/>
      <c r="H535" s="29"/>
      <c r="I535" s="28"/>
      <c r="J535" s="28"/>
      <c r="K535" s="28"/>
      <c r="L535" s="29"/>
      <c r="M535" s="28"/>
      <c r="N535" s="28"/>
      <c r="O535" s="30"/>
      <c r="P535" s="29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</row>
    <row r="536" spans="5:42">
      <c r="E536" s="30"/>
      <c r="F536" s="28"/>
      <c r="G536" s="30"/>
      <c r="H536" s="29"/>
      <c r="I536" s="28"/>
      <c r="J536" s="28"/>
      <c r="K536" s="28"/>
      <c r="L536" s="29"/>
      <c r="M536" s="28"/>
      <c r="N536" s="28"/>
      <c r="O536" s="30"/>
      <c r="P536" s="29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</row>
    <row r="537" spans="5:42">
      <c r="E537" s="30"/>
      <c r="F537" s="28"/>
      <c r="G537" s="30"/>
      <c r="H537" s="29"/>
      <c r="I537" s="28"/>
      <c r="J537" s="28"/>
      <c r="K537" s="28"/>
      <c r="L537" s="29"/>
      <c r="M537" s="28"/>
      <c r="N537" s="28"/>
      <c r="O537" s="30"/>
      <c r="P537" s="29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</row>
    <row r="538" spans="5:42">
      <c r="E538" s="30"/>
      <c r="F538" s="28"/>
      <c r="G538" s="30"/>
      <c r="H538" s="29"/>
      <c r="I538" s="28"/>
      <c r="J538" s="28"/>
      <c r="K538" s="28"/>
      <c r="L538" s="29"/>
      <c r="M538" s="28"/>
      <c r="N538" s="28"/>
      <c r="O538" s="30"/>
      <c r="P538" s="29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</row>
    <row r="539" spans="5:42">
      <c r="E539" s="30"/>
      <c r="F539" s="28"/>
      <c r="G539" s="30"/>
      <c r="H539" s="29"/>
      <c r="I539" s="28"/>
      <c r="J539" s="28"/>
      <c r="K539" s="28"/>
      <c r="L539" s="29"/>
      <c r="M539" s="28"/>
      <c r="N539" s="28"/>
      <c r="O539" s="30"/>
      <c r="P539" s="29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</row>
    <row r="540" spans="5:42">
      <c r="E540" s="30"/>
      <c r="F540" s="28"/>
      <c r="G540" s="30"/>
      <c r="H540" s="29"/>
      <c r="I540" s="28"/>
      <c r="J540" s="28"/>
      <c r="K540" s="28"/>
      <c r="L540" s="29"/>
      <c r="M540" s="28"/>
      <c r="N540" s="28"/>
      <c r="O540" s="30"/>
      <c r="P540" s="29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</row>
    <row r="541" spans="5:42">
      <c r="E541" s="30"/>
      <c r="F541" s="28"/>
      <c r="G541" s="30"/>
      <c r="H541" s="29"/>
      <c r="I541" s="28"/>
      <c r="J541" s="28"/>
      <c r="K541" s="28"/>
      <c r="L541" s="29"/>
      <c r="M541" s="28"/>
      <c r="N541" s="28"/>
      <c r="O541" s="30"/>
      <c r="P541" s="29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</row>
    <row r="542" spans="5:42">
      <c r="E542" s="30"/>
      <c r="F542" s="28"/>
      <c r="G542" s="30"/>
      <c r="H542" s="29"/>
      <c r="I542" s="28"/>
      <c r="J542" s="28"/>
      <c r="K542" s="28"/>
      <c r="L542" s="29"/>
      <c r="M542" s="28"/>
      <c r="N542" s="28"/>
      <c r="O542" s="30"/>
      <c r="P542" s="29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</row>
    <row r="543" spans="5:42">
      <c r="E543" s="30"/>
      <c r="F543" s="28"/>
      <c r="G543" s="30"/>
      <c r="H543" s="29"/>
      <c r="I543" s="28"/>
      <c r="J543" s="28"/>
      <c r="K543" s="28"/>
      <c r="L543" s="29"/>
      <c r="M543" s="28"/>
      <c r="N543" s="28"/>
      <c r="O543" s="30"/>
      <c r="P543" s="29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</row>
    <row r="544" spans="5:42">
      <c r="E544" s="30"/>
      <c r="F544" s="28"/>
      <c r="G544" s="30"/>
      <c r="H544" s="29"/>
      <c r="I544" s="28"/>
      <c r="J544" s="28"/>
      <c r="K544" s="28"/>
      <c r="L544" s="29"/>
      <c r="M544" s="28"/>
      <c r="N544" s="28"/>
      <c r="O544" s="30"/>
      <c r="P544" s="29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</row>
    <row r="545" spans="5:42">
      <c r="E545" s="30"/>
      <c r="F545" s="28"/>
      <c r="G545" s="30"/>
      <c r="H545" s="29"/>
      <c r="I545" s="28"/>
      <c r="J545" s="28"/>
      <c r="K545" s="28"/>
      <c r="L545" s="29"/>
      <c r="M545" s="28"/>
      <c r="N545" s="28"/>
      <c r="O545" s="30"/>
      <c r="P545" s="29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</row>
    <row r="546" spans="5:42">
      <c r="E546" s="30"/>
      <c r="F546" s="28"/>
      <c r="G546" s="30"/>
      <c r="H546" s="29"/>
      <c r="I546" s="28"/>
      <c r="J546" s="28"/>
      <c r="K546" s="28"/>
      <c r="L546" s="29"/>
      <c r="M546" s="28"/>
      <c r="N546" s="28"/>
      <c r="O546" s="30"/>
      <c r="P546" s="29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</row>
    <row r="547" spans="5:42">
      <c r="E547" s="30"/>
      <c r="F547" s="28"/>
      <c r="G547" s="30"/>
      <c r="H547" s="29"/>
      <c r="I547" s="28"/>
      <c r="J547" s="28"/>
      <c r="K547" s="28"/>
      <c r="L547" s="29"/>
      <c r="M547" s="28"/>
      <c r="N547" s="28"/>
      <c r="O547" s="30"/>
      <c r="P547" s="29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</row>
    <row r="548" spans="5:42">
      <c r="E548" s="30"/>
      <c r="F548" s="28"/>
      <c r="G548" s="30"/>
      <c r="H548" s="29"/>
      <c r="I548" s="28"/>
      <c r="J548" s="28"/>
      <c r="K548" s="28"/>
      <c r="L548" s="29"/>
      <c r="M548" s="28"/>
      <c r="N548" s="28"/>
      <c r="O548" s="30"/>
      <c r="P548" s="29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</row>
    <row r="549" spans="5:42">
      <c r="E549" s="30"/>
      <c r="F549" s="28"/>
      <c r="G549" s="30"/>
      <c r="H549" s="29"/>
      <c r="I549" s="28"/>
      <c r="J549" s="28"/>
      <c r="K549" s="28"/>
      <c r="L549" s="29"/>
      <c r="M549" s="28"/>
      <c r="N549" s="28"/>
      <c r="O549" s="30"/>
      <c r="P549" s="29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</row>
    <row r="550" spans="5:42">
      <c r="E550" s="30"/>
      <c r="F550" s="28"/>
      <c r="G550" s="30"/>
      <c r="H550" s="29"/>
      <c r="I550" s="28"/>
      <c r="J550" s="28"/>
      <c r="K550" s="28"/>
      <c r="L550" s="29"/>
      <c r="M550" s="28"/>
      <c r="N550" s="28"/>
      <c r="O550" s="30"/>
      <c r="P550" s="29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</row>
    <row r="551" spans="5:42">
      <c r="E551" s="30"/>
      <c r="F551" s="28"/>
      <c r="G551" s="30"/>
      <c r="H551" s="29"/>
      <c r="I551" s="28"/>
      <c r="J551" s="28"/>
      <c r="K551" s="28"/>
      <c r="L551" s="29"/>
      <c r="M551" s="28"/>
      <c r="N551" s="28"/>
      <c r="O551" s="30"/>
      <c r="P551" s="29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</row>
    <row r="552" spans="5:42">
      <c r="E552" s="30"/>
      <c r="F552" s="28"/>
      <c r="G552" s="30"/>
      <c r="H552" s="29"/>
      <c r="I552" s="28"/>
      <c r="J552" s="28"/>
      <c r="K552" s="28"/>
      <c r="L552" s="29"/>
      <c r="M552" s="28"/>
      <c r="N552" s="28"/>
      <c r="O552" s="30"/>
      <c r="P552" s="29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</row>
    <row r="553" spans="5:42">
      <c r="E553" s="30"/>
      <c r="F553" s="28"/>
      <c r="G553" s="30"/>
      <c r="H553" s="29"/>
      <c r="I553" s="28"/>
      <c r="J553" s="28"/>
      <c r="K553" s="28"/>
      <c r="L553" s="29"/>
      <c r="M553" s="28"/>
      <c r="N553" s="28"/>
      <c r="O553" s="30"/>
      <c r="P553" s="29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</row>
    <row r="554" spans="5:42">
      <c r="E554" s="30"/>
      <c r="F554" s="28"/>
      <c r="G554" s="30"/>
      <c r="H554" s="29"/>
      <c r="I554" s="28"/>
      <c r="J554" s="28"/>
      <c r="K554" s="28"/>
      <c r="L554" s="29"/>
      <c r="M554" s="28"/>
      <c r="N554" s="28"/>
      <c r="O554" s="30"/>
      <c r="P554" s="29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</row>
    <row r="555" spans="5:42">
      <c r="E555" s="30"/>
      <c r="F555" s="28"/>
      <c r="G555" s="30"/>
      <c r="H555" s="29"/>
      <c r="I555" s="28"/>
      <c r="J555" s="28"/>
      <c r="K555" s="28"/>
      <c r="L555" s="29"/>
      <c r="M555" s="28"/>
      <c r="N555" s="28"/>
      <c r="O555" s="30"/>
      <c r="P555" s="29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</row>
    <row r="556" spans="5:42">
      <c r="E556" s="30"/>
      <c r="F556" s="28"/>
      <c r="G556" s="30"/>
      <c r="H556" s="29"/>
      <c r="I556" s="28"/>
      <c r="J556" s="28"/>
      <c r="K556" s="28"/>
      <c r="L556" s="29"/>
      <c r="M556" s="28"/>
      <c r="N556" s="28"/>
      <c r="O556" s="30"/>
      <c r="P556" s="29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</row>
    <row r="557" spans="5:42">
      <c r="E557" s="30"/>
      <c r="F557" s="28"/>
      <c r="G557" s="30"/>
      <c r="H557" s="29"/>
      <c r="I557" s="28"/>
      <c r="J557" s="28"/>
      <c r="K557" s="28"/>
      <c r="L557" s="29"/>
      <c r="M557" s="28"/>
      <c r="N557" s="28"/>
      <c r="O557" s="30"/>
      <c r="P557" s="29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</row>
    <row r="558" spans="5:42">
      <c r="E558" s="30"/>
      <c r="F558" s="28"/>
      <c r="G558" s="30"/>
      <c r="H558" s="29"/>
      <c r="I558" s="28"/>
      <c r="J558" s="28"/>
      <c r="K558" s="28"/>
      <c r="L558" s="29"/>
      <c r="M558" s="28"/>
      <c r="N558" s="28"/>
      <c r="O558" s="30"/>
      <c r="P558" s="29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</row>
    <row r="559" spans="5:42">
      <c r="E559" s="30"/>
      <c r="F559" s="28"/>
      <c r="G559" s="30"/>
      <c r="H559" s="29"/>
      <c r="I559" s="28"/>
      <c r="J559" s="28"/>
      <c r="K559" s="28"/>
      <c r="L559" s="29"/>
      <c r="M559" s="28"/>
      <c r="N559" s="28"/>
      <c r="O559" s="30"/>
      <c r="P559" s="29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</row>
    <row r="560" spans="5:42">
      <c r="E560" s="30"/>
      <c r="F560" s="28"/>
      <c r="G560" s="30"/>
      <c r="H560" s="29"/>
      <c r="I560" s="28"/>
      <c r="J560" s="28"/>
      <c r="K560" s="28"/>
      <c r="L560" s="29"/>
      <c r="M560" s="28"/>
      <c r="N560" s="28"/>
      <c r="O560" s="30"/>
      <c r="P560" s="29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</row>
    <row r="561" spans="5:42">
      <c r="E561" s="30"/>
      <c r="F561" s="28"/>
      <c r="G561" s="30"/>
      <c r="H561" s="29"/>
      <c r="I561" s="28"/>
      <c r="J561" s="28"/>
      <c r="K561" s="28"/>
      <c r="L561" s="29"/>
      <c r="M561" s="28"/>
      <c r="N561" s="28"/>
      <c r="O561" s="30"/>
      <c r="P561" s="29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</row>
    <row r="562" spans="5:42">
      <c r="E562" s="30"/>
      <c r="F562" s="28"/>
      <c r="G562" s="30"/>
      <c r="H562" s="29"/>
      <c r="I562" s="28"/>
      <c r="J562" s="28"/>
      <c r="K562" s="28"/>
      <c r="L562" s="29"/>
      <c r="M562" s="28"/>
      <c r="N562" s="28"/>
      <c r="O562" s="30"/>
      <c r="P562" s="29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</row>
    <row r="563" spans="5:42">
      <c r="E563" s="30"/>
      <c r="F563" s="28"/>
      <c r="G563" s="30"/>
      <c r="H563" s="29"/>
      <c r="I563" s="28"/>
      <c r="J563" s="28"/>
      <c r="K563" s="28"/>
      <c r="L563" s="29"/>
      <c r="M563" s="28"/>
      <c r="N563" s="28"/>
      <c r="O563" s="30"/>
      <c r="P563" s="29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</row>
    <row r="564" spans="5:42">
      <c r="E564" s="30"/>
      <c r="F564" s="28"/>
      <c r="G564" s="30"/>
      <c r="H564" s="29"/>
      <c r="I564" s="28"/>
      <c r="J564" s="28"/>
      <c r="K564" s="28"/>
      <c r="L564" s="29"/>
      <c r="M564" s="28"/>
      <c r="N564" s="28"/>
      <c r="O564" s="30"/>
      <c r="P564" s="29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</row>
    <row r="565" spans="5:42">
      <c r="E565" s="30"/>
      <c r="F565" s="28"/>
      <c r="G565" s="30"/>
      <c r="H565" s="29"/>
      <c r="I565" s="28"/>
      <c r="J565" s="28"/>
      <c r="K565" s="28"/>
      <c r="L565" s="29"/>
      <c r="M565" s="28"/>
      <c r="N565" s="28"/>
      <c r="O565" s="30"/>
      <c r="P565" s="29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</row>
    <row r="566" spans="5:42">
      <c r="E566" s="30"/>
      <c r="F566" s="28"/>
      <c r="G566" s="30"/>
      <c r="H566" s="29"/>
      <c r="I566" s="28"/>
      <c r="J566" s="28"/>
      <c r="K566" s="28"/>
      <c r="L566" s="29"/>
      <c r="M566" s="28"/>
      <c r="N566" s="28"/>
      <c r="O566" s="30"/>
      <c r="P566" s="29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</row>
    <row r="567" spans="5:42">
      <c r="E567" s="30"/>
      <c r="F567" s="28"/>
      <c r="G567" s="30"/>
      <c r="H567" s="29"/>
      <c r="I567" s="28"/>
      <c r="J567" s="28"/>
      <c r="K567" s="28"/>
      <c r="L567" s="29"/>
      <c r="M567" s="28"/>
      <c r="N567" s="28"/>
      <c r="O567" s="30"/>
      <c r="P567" s="29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</row>
    <row r="568" spans="5:42">
      <c r="E568" s="30"/>
      <c r="F568" s="28"/>
      <c r="G568" s="30"/>
      <c r="H568" s="29"/>
      <c r="I568" s="28"/>
      <c r="J568" s="28"/>
      <c r="K568" s="28"/>
      <c r="L568" s="29"/>
      <c r="M568" s="28"/>
      <c r="N568" s="28"/>
      <c r="O568" s="30"/>
      <c r="P568" s="29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</row>
    <row r="569" spans="5:42">
      <c r="E569" s="30"/>
      <c r="F569" s="28"/>
      <c r="G569" s="30"/>
      <c r="H569" s="29"/>
      <c r="I569" s="28"/>
      <c r="J569" s="28"/>
      <c r="K569" s="28"/>
      <c r="L569" s="29"/>
      <c r="M569" s="28"/>
      <c r="N569" s="28"/>
      <c r="O569" s="30"/>
      <c r="P569" s="29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</row>
    <row r="570" spans="5:42">
      <c r="E570" s="30"/>
      <c r="F570" s="28"/>
      <c r="G570" s="30"/>
      <c r="H570" s="29"/>
      <c r="I570" s="28"/>
      <c r="J570" s="28"/>
      <c r="K570" s="28"/>
      <c r="L570" s="29"/>
      <c r="M570" s="28"/>
      <c r="N570" s="28"/>
      <c r="O570" s="30"/>
      <c r="P570" s="29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</row>
    <row r="571" spans="5:42">
      <c r="E571" s="30"/>
      <c r="F571" s="28"/>
      <c r="G571" s="30"/>
      <c r="H571" s="29"/>
      <c r="I571" s="28"/>
      <c r="J571" s="28"/>
      <c r="K571" s="28"/>
      <c r="L571" s="29"/>
      <c r="M571" s="28"/>
      <c r="N571" s="28"/>
      <c r="O571" s="30"/>
      <c r="P571" s="29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</row>
    <row r="572" spans="5:42">
      <c r="E572" s="30"/>
      <c r="F572" s="28"/>
      <c r="G572" s="30"/>
      <c r="H572" s="29"/>
      <c r="I572" s="28"/>
      <c r="J572" s="28"/>
      <c r="K572" s="28"/>
      <c r="L572" s="29"/>
      <c r="M572" s="28"/>
      <c r="N572" s="28"/>
      <c r="O572" s="30"/>
      <c r="P572" s="29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</row>
    <row r="573" spans="5:42">
      <c r="E573" s="30"/>
      <c r="F573" s="28"/>
      <c r="G573" s="30"/>
      <c r="H573" s="29"/>
      <c r="I573" s="28"/>
      <c r="J573" s="28"/>
      <c r="K573" s="28"/>
      <c r="L573" s="29"/>
      <c r="M573" s="28"/>
      <c r="N573" s="28"/>
      <c r="O573" s="30"/>
      <c r="P573" s="29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</row>
    <row r="574" spans="5:42">
      <c r="E574" s="30"/>
      <c r="F574" s="28"/>
      <c r="G574" s="30"/>
      <c r="H574" s="29"/>
      <c r="I574" s="28"/>
      <c r="J574" s="28"/>
      <c r="K574" s="28"/>
      <c r="L574" s="29"/>
      <c r="M574" s="28"/>
      <c r="N574" s="28"/>
      <c r="O574" s="30"/>
      <c r="P574" s="29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</row>
    <row r="575" spans="5:42">
      <c r="E575" s="30"/>
      <c r="F575" s="28"/>
      <c r="G575" s="30"/>
      <c r="H575" s="29"/>
      <c r="I575" s="28"/>
      <c r="J575" s="28"/>
      <c r="K575" s="28"/>
      <c r="L575" s="29"/>
      <c r="M575" s="28"/>
      <c r="N575" s="28"/>
      <c r="O575" s="30"/>
      <c r="P575" s="29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</row>
    <row r="576" spans="5:42">
      <c r="E576" s="30"/>
      <c r="F576" s="28"/>
      <c r="G576" s="30"/>
      <c r="H576" s="29"/>
      <c r="I576" s="28"/>
      <c r="J576" s="28"/>
      <c r="K576" s="28"/>
      <c r="L576" s="29"/>
      <c r="M576" s="28"/>
      <c r="N576" s="28"/>
      <c r="O576" s="30"/>
      <c r="P576" s="29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</row>
    <row r="577" spans="5:42">
      <c r="E577" s="30"/>
      <c r="F577" s="28"/>
      <c r="G577" s="30"/>
      <c r="H577" s="29"/>
      <c r="I577" s="28"/>
      <c r="J577" s="28"/>
      <c r="K577" s="28"/>
      <c r="L577" s="29"/>
      <c r="M577" s="28"/>
      <c r="N577" s="28"/>
      <c r="O577" s="30"/>
      <c r="P577" s="29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</row>
    <row r="578" spans="5:42">
      <c r="E578" s="30"/>
      <c r="F578" s="28"/>
      <c r="G578" s="30"/>
      <c r="H578" s="29"/>
      <c r="I578" s="28"/>
      <c r="J578" s="28"/>
      <c r="K578" s="28"/>
      <c r="L578" s="29"/>
      <c r="M578" s="28"/>
      <c r="N578" s="28"/>
      <c r="O578" s="30"/>
      <c r="P578" s="29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</row>
    <row r="579" spans="5:42">
      <c r="E579" s="30"/>
      <c r="F579" s="28"/>
      <c r="G579" s="30"/>
      <c r="H579" s="29"/>
      <c r="I579" s="28"/>
      <c r="J579" s="28"/>
      <c r="K579" s="28"/>
      <c r="L579" s="29"/>
      <c r="M579" s="28"/>
      <c r="N579" s="28"/>
      <c r="O579" s="30"/>
      <c r="P579" s="29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</row>
    <row r="580" spans="5:42">
      <c r="E580" s="30"/>
      <c r="F580" s="28"/>
      <c r="G580" s="30"/>
      <c r="H580" s="29"/>
      <c r="I580" s="28"/>
      <c r="J580" s="28"/>
      <c r="K580" s="28"/>
      <c r="L580" s="29"/>
      <c r="M580" s="28"/>
      <c r="N580" s="28"/>
      <c r="O580" s="30"/>
      <c r="P580" s="29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</row>
    <row r="581" spans="5:42">
      <c r="E581" s="30"/>
      <c r="F581" s="28"/>
      <c r="G581" s="30"/>
      <c r="H581" s="29"/>
      <c r="I581" s="28"/>
      <c r="J581" s="28"/>
      <c r="K581" s="28"/>
      <c r="L581" s="29"/>
      <c r="M581" s="28"/>
      <c r="N581" s="28"/>
      <c r="O581" s="30"/>
      <c r="P581" s="29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</row>
    <row r="582" spans="5:42">
      <c r="E582" s="30"/>
      <c r="F582" s="28"/>
      <c r="G582" s="30"/>
      <c r="H582" s="29"/>
      <c r="I582" s="28"/>
      <c r="J582" s="28"/>
      <c r="K582" s="28"/>
      <c r="L582" s="29"/>
      <c r="M582" s="28"/>
      <c r="N582" s="28"/>
      <c r="O582" s="30"/>
      <c r="P582" s="29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</row>
    <row r="583" spans="5:42">
      <c r="E583" s="30"/>
      <c r="F583" s="28"/>
      <c r="G583" s="30"/>
      <c r="H583" s="29"/>
      <c r="I583" s="28"/>
      <c r="J583" s="28"/>
      <c r="K583" s="28"/>
      <c r="L583" s="29"/>
      <c r="M583" s="28"/>
      <c r="N583" s="28"/>
      <c r="O583" s="30"/>
      <c r="P583" s="29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</row>
    <row r="584" spans="5:42">
      <c r="E584" s="30"/>
      <c r="F584" s="28"/>
      <c r="G584" s="30"/>
      <c r="H584" s="29"/>
      <c r="I584" s="28"/>
      <c r="J584" s="28"/>
      <c r="K584" s="28"/>
      <c r="L584" s="29"/>
      <c r="M584" s="28"/>
      <c r="N584" s="28"/>
      <c r="O584" s="30"/>
      <c r="P584" s="29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</row>
    <row r="585" spans="5:42">
      <c r="E585" s="30"/>
      <c r="F585" s="28"/>
      <c r="G585" s="30"/>
      <c r="H585" s="29"/>
      <c r="I585" s="28"/>
      <c r="J585" s="28"/>
      <c r="K585" s="28"/>
      <c r="L585" s="29"/>
      <c r="M585" s="28"/>
      <c r="N585" s="28"/>
      <c r="O585" s="30"/>
      <c r="P585" s="29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</row>
    <row r="586" spans="5:42">
      <c r="E586" s="30"/>
      <c r="F586" s="28"/>
      <c r="G586" s="30"/>
      <c r="H586" s="29"/>
      <c r="I586" s="28"/>
      <c r="J586" s="28"/>
      <c r="K586" s="28"/>
      <c r="L586" s="29"/>
      <c r="M586" s="28"/>
      <c r="N586" s="28"/>
      <c r="O586" s="30"/>
      <c r="P586" s="29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</row>
    <row r="587" spans="5:42">
      <c r="E587" s="30"/>
      <c r="F587" s="28"/>
      <c r="G587" s="30"/>
      <c r="H587" s="29"/>
      <c r="I587" s="28"/>
      <c r="J587" s="28"/>
      <c r="K587" s="28"/>
      <c r="L587" s="29"/>
      <c r="M587" s="28"/>
      <c r="N587" s="28"/>
      <c r="O587" s="30"/>
      <c r="P587" s="29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</row>
    <row r="588" spans="5:42">
      <c r="E588" s="30"/>
      <c r="F588" s="28"/>
      <c r="G588" s="30"/>
      <c r="H588" s="29"/>
      <c r="I588" s="28"/>
      <c r="J588" s="28"/>
      <c r="K588" s="28"/>
      <c r="L588" s="29"/>
      <c r="M588" s="28"/>
      <c r="N588" s="28"/>
      <c r="O588" s="30"/>
      <c r="P588" s="29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</row>
    <row r="589" spans="5:42">
      <c r="E589" s="30"/>
      <c r="F589" s="28"/>
      <c r="G589" s="30"/>
      <c r="H589" s="29"/>
      <c r="I589" s="28"/>
      <c r="J589" s="28"/>
      <c r="K589" s="28"/>
      <c r="L589" s="29"/>
      <c r="M589" s="28"/>
      <c r="N589" s="28"/>
      <c r="O589" s="30"/>
      <c r="P589" s="29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</row>
    <row r="590" spans="5:42">
      <c r="E590" s="30"/>
      <c r="F590" s="28"/>
      <c r="G590" s="30"/>
      <c r="H590" s="29"/>
      <c r="I590" s="28"/>
      <c r="J590" s="28"/>
      <c r="K590" s="28"/>
      <c r="L590" s="29"/>
      <c r="M590" s="28"/>
      <c r="N590" s="28"/>
      <c r="O590" s="30"/>
      <c r="P590" s="29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</row>
    <row r="591" spans="5:42">
      <c r="E591" s="30"/>
      <c r="F591" s="28"/>
      <c r="G591" s="30"/>
      <c r="H591" s="29"/>
      <c r="I591" s="28"/>
      <c r="J591" s="28"/>
      <c r="K591" s="28"/>
      <c r="L591" s="29"/>
      <c r="M591" s="28"/>
      <c r="N591" s="28"/>
      <c r="O591" s="30"/>
      <c r="P591" s="29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</row>
    <row r="592" spans="5:42">
      <c r="E592" s="30"/>
      <c r="F592" s="28"/>
      <c r="G592" s="30"/>
      <c r="H592" s="29"/>
      <c r="I592" s="28"/>
      <c r="J592" s="28"/>
      <c r="K592" s="28"/>
      <c r="L592" s="29"/>
      <c r="M592" s="28"/>
      <c r="N592" s="28"/>
      <c r="O592" s="30"/>
      <c r="P592" s="29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</row>
    <row r="593" spans="5:42">
      <c r="E593" s="30"/>
      <c r="F593" s="28"/>
      <c r="G593" s="30"/>
      <c r="H593" s="29"/>
      <c r="I593" s="28"/>
      <c r="J593" s="28"/>
      <c r="K593" s="28"/>
      <c r="L593" s="29"/>
      <c r="M593" s="28"/>
      <c r="N593" s="28"/>
      <c r="O593" s="30"/>
      <c r="P593" s="29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</row>
    <row r="594" spans="5:42">
      <c r="E594" s="30"/>
      <c r="F594" s="28"/>
      <c r="G594" s="30"/>
      <c r="H594" s="29"/>
      <c r="I594" s="28"/>
      <c r="J594" s="28"/>
      <c r="K594" s="28"/>
      <c r="L594" s="29"/>
      <c r="M594" s="28"/>
      <c r="N594" s="28"/>
      <c r="O594" s="30"/>
      <c r="P594" s="29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</row>
    <row r="595" spans="5:42">
      <c r="E595" s="30"/>
      <c r="F595" s="28"/>
      <c r="G595" s="30"/>
      <c r="H595" s="29"/>
      <c r="I595" s="28"/>
      <c r="J595" s="28"/>
      <c r="K595" s="28"/>
      <c r="L595" s="29"/>
      <c r="M595" s="28"/>
      <c r="N595" s="28"/>
      <c r="O595" s="30"/>
      <c r="P595" s="29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</row>
    <row r="596" spans="5:42">
      <c r="E596" s="30"/>
      <c r="F596" s="28"/>
      <c r="G596" s="30"/>
      <c r="H596" s="29"/>
      <c r="I596" s="28"/>
      <c r="J596" s="28"/>
      <c r="K596" s="28"/>
      <c r="L596" s="29"/>
      <c r="M596" s="28"/>
      <c r="N596" s="28"/>
      <c r="O596" s="30"/>
      <c r="P596" s="29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</row>
    <row r="597" spans="5:42">
      <c r="E597" s="30"/>
      <c r="F597" s="28"/>
      <c r="G597" s="30"/>
      <c r="H597" s="29"/>
      <c r="I597" s="28"/>
      <c r="J597" s="28"/>
      <c r="K597" s="28"/>
      <c r="L597" s="29"/>
      <c r="M597" s="28"/>
      <c r="N597" s="28"/>
      <c r="O597" s="30"/>
      <c r="P597" s="29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</row>
    <row r="598" spans="5:42">
      <c r="E598" s="30"/>
      <c r="F598" s="28"/>
      <c r="G598" s="30"/>
      <c r="H598" s="29"/>
      <c r="I598" s="28"/>
      <c r="J598" s="28"/>
      <c r="K598" s="28"/>
      <c r="L598" s="29"/>
      <c r="M598" s="28"/>
      <c r="N598" s="28"/>
      <c r="O598" s="30"/>
      <c r="P598" s="29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</row>
    <row r="599" spans="5:42">
      <c r="E599" s="30"/>
      <c r="F599" s="28"/>
      <c r="G599" s="30"/>
      <c r="H599" s="29"/>
      <c r="I599" s="28"/>
      <c r="J599" s="28"/>
      <c r="K599" s="28"/>
      <c r="L599" s="29"/>
      <c r="M599" s="28"/>
      <c r="N599" s="28"/>
      <c r="O599" s="30"/>
      <c r="P599" s="29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</row>
    <row r="600" spans="5:42">
      <c r="E600" s="30"/>
      <c r="F600" s="28"/>
      <c r="G600" s="30"/>
      <c r="H600" s="29"/>
      <c r="I600" s="28"/>
      <c r="J600" s="28"/>
      <c r="K600" s="28"/>
      <c r="L600" s="29"/>
      <c r="M600" s="28"/>
      <c r="N600" s="28"/>
      <c r="O600" s="30"/>
      <c r="P600" s="29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</row>
    <row r="601" spans="5:42">
      <c r="E601" s="30"/>
      <c r="F601" s="28"/>
      <c r="G601" s="30"/>
      <c r="H601" s="29"/>
      <c r="I601" s="28"/>
      <c r="J601" s="28"/>
      <c r="K601" s="28"/>
      <c r="L601" s="29"/>
      <c r="M601" s="28"/>
      <c r="N601" s="28"/>
      <c r="O601" s="30"/>
      <c r="P601" s="29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</row>
    <row r="602" spans="5:42">
      <c r="E602" s="30"/>
      <c r="F602" s="28"/>
      <c r="G602" s="30"/>
      <c r="H602" s="29"/>
      <c r="I602" s="28"/>
      <c r="J602" s="28"/>
      <c r="K602" s="28"/>
      <c r="L602" s="29"/>
      <c r="M602" s="28"/>
      <c r="N602" s="28"/>
      <c r="O602" s="30"/>
      <c r="P602" s="29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</row>
    <row r="603" spans="5:42">
      <c r="E603" s="30"/>
      <c r="F603" s="28"/>
      <c r="G603" s="30"/>
      <c r="H603" s="29"/>
      <c r="I603" s="28"/>
      <c r="J603" s="28"/>
      <c r="K603" s="28"/>
      <c r="L603" s="29"/>
      <c r="M603" s="28"/>
      <c r="N603" s="28"/>
      <c r="O603" s="30"/>
      <c r="P603" s="29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</row>
    <row r="604" spans="5:42">
      <c r="E604" s="30"/>
      <c r="F604" s="28"/>
      <c r="G604" s="30"/>
      <c r="H604" s="29"/>
      <c r="I604" s="28"/>
      <c r="J604" s="28"/>
      <c r="K604" s="28"/>
      <c r="L604" s="29"/>
      <c r="M604" s="28"/>
      <c r="N604" s="28"/>
      <c r="O604" s="30"/>
      <c r="P604" s="29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</row>
    <row r="605" spans="5:42">
      <c r="E605" s="30"/>
      <c r="F605" s="28"/>
      <c r="G605" s="30"/>
      <c r="H605" s="29"/>
      <c r="I605" s="28"/>
      <c r="J605" s="28"/>
      <c r="K605" s="28"/>
      <c r="L605" s="29"/>
      <c r="M605" s="28"/>
      <c r="N605" s="28"/>
      <c r="O605" s="30"/>
      <c r="P605" s="29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</row>
    <row r="606" spans="5:42">
      <c r="E606" s="30"/>
      <c r="F606" s="28"/>
      <c r="G606" s="30"/>
      <c r="H606" s="29"/>
      <c r="I606" s="28"/>
      <c r="J606" s="28"/>
      <c r="K606" s="28"/>
      <c r="L606" s="29"/>
      <c r="M606" s="28"/>
      <c r="N606" s="28"/>
      <c r="O606" s="30"/>
      <c r="P606" s="29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</row>
    <row r="607" spans="5:42">
      <c r="E607" s="30"/>
      <c r="F607" s="28"/>
      <c r="G607" s="30"/>
      <c r="H607" s="29"/>
      <c r="I607" s="28"/>
      <c r="J607" s="28"/>
      <c r="K607" s="28"/>
      <c r="L607" s="29"/>
      <c r="M607" s="28"/>
      <c r="N607" s="28"/>
      <c r="O607" s="30"/>
      <c r="P607" s="29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</row>
    <row r="608" spans="5:42">
      <c r="E608" s="30"/>
      <c r="F608" s="28"/>
      <c r="G608" s="30"/>
      <c r="H608" s="29"/>
      <c r="I608" s="28"/>
      <c r="J608" s="28"/>
      <c r="K608" s="28"/>
      <c r="L608" s="29"/>
      <c r="M608" s="28"/>
      <c r="N608" s="28"/>
      <c r="O608" s="30"/>
      <c r="P608" s="29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</row>
    <row r="609" spans="5:42">
      <c r="E609" s="30"/>
      <c r="F609" s="28"/>
      <c r="G609" s="30"/>
      <c r="H609" s="29"/>
      <c r="I609" s="28"/>
      <c r="J609" s="28"/>
      <c r="K609" s="28"/>
      <c r="L609" s="29"/>
      <c r="M609" s="28"/>
      <c r="N609" s="28"/>
      <c r="O609" s="30"/>
      <c r="P609" s="29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</row>
    <row r="610" spans="5:42">
      <c r="E610" s="30"/>
      <c r="F610" s="28"/>
      <c r="G610" s="30"/>
      <c r="H610" s="29"/>
      <c r="I610" s="28"/>
      <c r="J610" s="28"/>
      <c r="K610" s="28"/>
      <c r="L610" s="29"/>
      <c r="M610" s="28"/>
      <c r="N610" s="28"/>
      <c r="O610" s="30"/>
      <c r="P610" s="29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</row>
    <row r="611" spans="5:42">
      <c r="E611" s="30"/>
      <c r="F611" s="28"/>
      <c r="G611" s="30"/>
      <c r="H611" s="29"/>
      <c r="I611" s="28"/>
      <c r="J611" s="28"/>
      <c r="K611" s="28"/>
      <c r="L611" s="29"/>
      <c r="M611" s="28"/>
      <c r="N611" s="28"/>
      <c r="O611" s="30"/>
      <c r="P611" s="29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</row>
    <row r="612" spans="5:42">
      <c r="E612" s="30"/>
      <c r="F612" s="28"/>
      <c r="G612" s="30"/>
      <c r="H612" s="29"/>
      <c r="I612" s="28"/>
      <c r="J612" s="28"/>
      <c r="K612" s="28"/>
      <c r="L612" s="29"/>
      <c r="M612" s="28"/>
      <c r="N612" s="28"/>
      <c r="O612" s="30"/>
      <c r="P612" s="29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</row>
    <row r="613" spans="5:42">
      <c r="E613" s="30"/>
      <c r="F613" s="28"/>
      <c r="G613" s="30"/>
      <c r="H613" s="29"/>
      <c r="I613" s="28"/>
      <c r="J613" s="28"/>
      <c r="K613" s="28"/>
      <c r="L613" s="29"/>
      <c r="M613" s="28"/>
      <c r="N613" s="28"/>
      <c r="O613" s="30"/>
      <c r="P613" s="29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</row>
    <row r="614" spans="5:42">
      <c r="E614" s="30"/>
      <c r="F614" s="28"/>
      <c r="G614" s="30"/>
      <c r="H614" s="29"/>
      <c r="I614" s="28"/>
      <c r="J614" s="28"/>
      <c r="K614" s="28"/>
      <c r="L614" s="29"/>
      <c r="M614" s="28"/>
      <c r="N614" s="28"/>
      <c r="O614" s="30"/>
      <c r="P614" s="29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</row>
    <row r="615" spans="5:42">
      <c r="E615" s="30"/>
      <c r="F615" s="28"/>
      <c r="G615" s="30"/>
      <c r="H615" s="29"/>
      <c r="I615" s="28"/>
      <c r="J615" s="28"/>
      <c r="K615" s="28"/>
      <c r="L615" s="29"/>
      <c r="M615" s="28"/>
      <c r="N615" s="28"/>
      <c r="O615" s="30"/>
      <c r="P615" s="29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</row>
    <row r="616" spans="5:42">
      <c r="E616" s="30"/>
      <c r="F616" s="28"/>
      <c r="G616" s="30"/>
      <c r="H616" s="29"/>
      <c r="I616" s="28"/>
      <c r="J616" s="28"/>
      <c r="K616" s="28"/>
      <c r="L616" s="29"/>
      <c r="M616" s="28"/>
      <c r="N616" s="28"/>
      <c r="O616" s="30"/>
      <c r="P616" s="29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</row>
    <row r="617" spans="5:42">
      <c r="E617" s="30"/>
      <c r="F617" s="28"/>
      <c r="G617" s="30"/>
      <c r="H617" s="29"/>
      <c r="I617" s="28"/>
      <c r="J617" s="28"/>
      <c r="K617" s="28"/>
      <c r="L617" s="29"/>
      <c r="M617" s="28"/>
      <c r="N617" s="28"/>
      <c r="O617" s="30"/>
      <c r="P617" s="29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</row>
    <row r="618" spans="5:42">
      <c r="E618" s="30"/>
      <c r="F618" s="28"/>
      <c r="G618" s="30"/>
      <c r="H618" s="29"/>
      <c r="I618" s="28"/>
      <c r="J618" s="28"/>
      <c r="K618" s="28"/>
      <c r="L618" s="29"/>
      <c r="M618" s="28"/>
      <c r="N618" s="28"/>
      <c r="O618" s="30"/>
      <c r="P618" s="29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</row>
    <row r="619" spans="5:42">
      <c r="E619" s="30"/>
      <c r="F619" s="28"/>
      <c r="G619" s="30"/>
      <c r="H619" s="29"/>
      <c r="I619" s="28"/>
      <c r="J619" s="28"/>
      <c r="K619" s="28"/>
      <c r="L619" s="29"/>
      <c r="M619" s="28"/>
      <c r="N619" s="28"/>
      <c r="O619" s="30"/>
      <c r="P619" s="29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</row>
    <row r="620" spans="5:42">
      <c r="E620" s="30"/>
      <c r="F620" s="28"/>
      <c r="G620" s="30"/>
      <c r="H620" s="29"/>
      <c r="I620" s="28"/>
      <c r="J620" s="28"/>
      <c r="K620" s="28"/>
      <c r="L620" s="29"/>
      <c r="M620" s="28"/>
      <c r="N620" s="28"/>
      <c r="O620" s="30"/>
      <c r="P620" s="29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</row>
    <row r="621" spans="5:42">
      <c r="E621" s="30"/>
      <c r="F621" s="28"/>
      <c r="G621" s="30"/>
      <c r="H621" s="29"/>
      <c r="I621" s="28"/>
      <c r="J621" s="28"/>
      <c r="K621" s="28"/>
      <c r="L621" s="29"/>
      <c r="M621" s="28"/>
      <c r="N621" s="28"/>
      <c r="O621" s="30"/>
      <c r="P621" s="29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</row>
    <row r="622" spans="5:42">
      <c r="E622" s="30"/>
      <c r="F622" s="28"/>
      <c r="G622" s="30"/>
      <c r="H622" s="29"/>
      <c r="I622" s="28"/>
      <c r="J622" s="28"/>
      <c r="K622" s="28"/>
      <c r="L622" s="29"/>
      <c r="M622" s="28"/>
      <c r="N622" s="28"/>
      <c r="O622" s="30"/>
      <c r="P622" s="29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</row>
    <row r="623" spans="5:42">
      <c r="E623" s="30"/>
      <c r="F623" s="28"/>
      <c r="G623" s="30"/>
      <c r="H623" s="29"/>
      <c r="I623" s="28"/>
      <c r="J623" s="28"/>
      <c r="K623" s="28"/>
      <c r="L623" s="29"/>
      <c r="M623" s="28"/>
      <c r="N623" s="28"/>
      <c r="O623" s="30"/>
      <c r="P623" s="29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</row>
    <row r="624" spans="5:42">
      <c r="E624" s="30"/>
      <c r="F624" s="28"/>
      <c r="G624" s="30"/>
      <c r="H624" s="29"/>
      <c r="I624" s="28"/>
      <c r="J624" s="28"/>
      <c r="K624" s="28"/>
      <c r="L624" s="29"/>
      <c r="M624" s="28"/>
      <c r="N624" s="28"/>
      <c r="O624" s="30"/>
      <c r="P624" s="29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</row>
    <row r="625" spans="5:42">
      <c r="E625" s="30"/>
      <c r="F625" s="28"/>
      <c r="G625" s="30"/>
      <c r="H625" s="29"/>
      <c r="I625" s="28"/>
      <c r="J625" s="28"/>
      <c r="K625" s="28"/>
      <c r="L625" s="29"/>
      <c r="M625" s="28"/>
      <c r="N625" s="28"/>
      <c r="O625" s="30"/>
      <c r="P625" s="29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</row>
    <row r="626" spans="5:42">
      <c r="E626" s="30"/>
      <c r="F626" s="28"/>
      <c r="G626" s="30"/>
      <c r="H626" s="29"/>
      <c r="I626" s="28"/>
      <c r="J626" s="28"/>
      <c r="K626" s="28"/>
      <c r="L626" s="29"/>
      <c r="M626" s="28"/>
      <c r="N626" s="28"/>
      <c r="O626" s="30"/>
      <c r="P626" s="29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</row>
    <row r="627" spans="5:42">
      <c r="E627" s="30"/>
      <c r="F627" s="28"/>
      <c r="G627" s="30"/>
      <c r="H627" s="29"/>
      <c r="I627" s="28"/>
      <c r="J627" s="28"/>
      <c r="K627" s="28"/>
      <c r="L627" s="29"/>
      <c r="M627" s="28"/>
      <c r="N627" s="28"/>
      <c r="O627" s="30"/>
      <c r="P627" s="29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</row>
    <row r="628" spans="5:42">
      <c r="E628" s="30"/>
      <c r="F628" s="28"/>
      <c r="G628" s="30"/>
      <c r="H628" s="29"/>
      <c r="I628" s="28"/>
      <c r="J628" s="28"/>
      <c r="K628" s="28"/>
      <c r="L628" s="29"/>
      <c r="M628" s="28"/>
      <c r="N628" s="28"/>
      <c r="O628" s="30"/>
      <c r="P628" s="29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</row>
    <row r="629" spans="5:42">
      <c r="E629" s="30"/>
      <c r="F629" s="28"/>
      <c r="G629" s="30"/>
      <c r="H629" s="29"/>
      <c r="I629" s="28"/>
      <c r="J629" s="28"/>
      <c r="K629" s="28"/>
      <c r="L629" s="29"/>
      <c r="M629" s="28"/>
      <c r="N629" s="28"/>
      <c r="O629" s="30"/>
      <c r="P629" s="29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</row>
    <row r="630" spans="5:42">
      <c r="E630" s="30"/>
      <c r="F630" s="28"/>
      <c r="G630" s="30"/>
      <c r="H630" s="29"/>
      <c r="I630" s="28"/>
      <c r="J630" s="28"/>
      <c r="K630" s="28"/>
      <c r="L630" s="29"/>
      <c r="M630" s="28"/>
      <c r="N630" s="28"/>
      <c r="O630" s="30"/>
      <c r="P630" s="29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</row>
    <row r="631" spans="5:42">
      <c r="E631" s="30"/>
      <c r="F631" s="28"/>
      <c r="G631" s="30"/>
      <c r="H631" s="29"/>
      <c r="I631" s="28"/>
      <c r="J631" s="28"/>
      <c r="K631" s="28"/>
      <c r="L631" s="29"/>
      <c r="M631" s="28"/>
      <c r="N631" s="28"/>
      <c r="O631" s="30"/>
      <c r="P631" s="29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</row>
    <row r="632" spans="5:42">
      <c r="E632" s="30"/>
      <c r="F632" s="28"/>
      <c r="G632" s="30"/>
      <c r="H632" s="29"/>
      <c r="I632" s="28"/>
      <c r="J632" s="28"/>
      <c r="K632" s="28"/>
      <c r="L632" s="29"/>
      <c r="M632" s="28"/>
      <c r="N632" s="28"/>
      <c r="O632" s="30"/>
      <c r="P632" s="29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</row>
    <row r="633" spans="5:42">
      <c r="E633" s="30"/>
      <c r="F633" s="28"/>
      <c r="G633" s="30"/>
      <c r="H633" s="29"/>
      <c r="I633" s="28"/>
      <c r="J633" s="28"/>
      <c r="K633" s="28"/>
      <c r="L633" s="29"/>
      <c r="M633" s="28"/>
      <c r="N633" s="28"/>
      <c r="O633" s="30"/>
      <c r="P633" s="29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</row>
    <row r="634" spans="5:42">
      <c r="E634" s="30"/>
      <c r="F634" s="28"/>
      <c r="G634" s="30"/>
      <c r="H634" s="29"/>
      <c r="I634" s="28"/>
      <c r="J634" s="28"/>
      <c r="K634" s="28"/>
      <c r="L634" s="29"/>
      <c r="M634" s="28"/>
      <c r="N634" s="28"/>
      <c r="O634" s="30"/>
      <c r="P634" s="29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</row>
    <row r="635" spans="5:42">
      <c r="E635" s="30"/>
      <c r="F635" s="28"/>
      <c r="G635" s="30"/>
      <c r="H635" s="29"/>
      <c r="I635" s="28"/>
      <c r="J635" s="28"/>
      <c r="K635" s="28"/>
      <c r="L635" s="29"/>
      <c r="M635" s="28"/>
      <c r="N635" s="28"/>
      <c r="O635" s="30"/>
      <c r="P635" s="29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</row>
    <row r="636" spans="5:42">
      <c r="E636" s="30"/>
      <c r="F636" s="28"/>
      <c r="G636" s="30"/>
      <c r="H636" s="29"/>
      <c r="I636" s="28"/>
      <c r="J636" s="28"/>
      <c r="K636" s="28"/>
      <c r="L636" s="29"/>
      <c r="M636" s="28"/>
      <c r="N636" s="28"/>
      <c r="O636" s="30"/>
      <c r="P636" s="29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</row>
    <row r="637" spans="5:42">
      <c r="E637" s="30"/>
      <c r="F637" s="28"/>
      <c r="G637" s="30"/>
      <c r="H637" s="29"/>
      <c r="I637" s="28"/>
      <c r="J637" s="28"/>
      <c r="K637" s="28"/>
      <c r="L637" s="29"/>
      <c r="M637" s="28"/>
      <c r="N637" s="28"/>
      <c r="O637" s="30"/>
      <c r="P637" s="29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</row>
    <row r="638" spans="5:42">
      <c r="E638" s="30"/>
      <c r="F638" s="28"/>
      <c r="G638" s="30"/>
      <c r="H638" s="29"/>
      <c r="I638" s="28"/>
      <c r="J638" s="28"/>
      <c r="K638" s="28"/>
      <c r="L638" s="29"/>
      <c r="M638" s="28"/>
      <c r="N638" s="28"/>
      <c r="O638" s="30"/>
      <c r="P638" s="29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</row>
    <row r="639" spans="5:42">
      <c r="E639" s="30"/>
      <c r="F639" s="28"/>
      <c r="G639" s="30"/>
      <c r="H639" s="29"/>
      <c r="I639" s="28"/>
      <c r="J639" s="28"/>
      <c r="K639" s="28"/>
      <c r="L639" s="29"/>
      <c r="M639" s="28"/>
      <c r="N639" s="28"/>
      <c r="O639" s="30"/>
      <c r="P639" s="29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</row>
    <row r="640" spans="5:42">
      <c r="E640" s="30"/>
      <c r="F640" s="28"/>
      <c r="G640" s="30"/>
      <c r="H640" s="29"/>
      <c r="I640" s="28"/>
      <c r="J640" s="28"/>
      <c r="K640" s="28"/>
      <c r="L640" s="29"/>
      <c r="M640" s="28"/>
      <c r="N640" s="28"/>
      <c r="O640" s="30"/>
      <c r="P640" s="29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</row>
    <row r="641" spans="5:42">
      <c r="E641" s="30"/>
      <c r="F641" s="28"/>
      <c r="G641" s="30"/>
      <c r="H641" s="29"/>
      <c r="I641" s="28"/>
      <c r="J641" s="28"/>
      <c r="K641" s="28"/>
      <c r="L641" s="29"/>
      <c r="M641" s="28"/>
      <c r="N641" s="28"/>
      <c r="O641" s="30"/>
      <c r="P641" s="29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</row>
    <row r="642" spans="5:42">
      <c r="E642" s="30"/>
      <c r="F642" s="28"/>
      <c r="G642" s="30"/>
      <c r="H642" s="29"/>
      <c r="I642" s="28"/>
      <c r="J642" s="28"/>
      <c r="K642" s="28"/>
      <c r="L642" s="29"/>
      <c r="M642" s="28"/>
      <c r="N642" s="28"/>
      <c r="O642" s="30"/>
      <c r="P642" s="29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</row>
    <row r="643" spans="5:42">
      <c r="E643" s="30"/>
      <c r="F643" s="28"/>
      <c r="G643" s="30"/>
      <c r="H643" s="29"/>
      <c r="I643" s="28"/>
      <c r="J643" s="28"/>
      <c r="K643" s="28"/>
      <c r="L643" s="29"/>
      <c r="M643" s="28"/>
      <c r="N643" s="28"/>
      <c r="O643" s="30"/>
      <c r="P643" s="29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</row>
    <row r="644" spans="5:42">
      <c r="E644" s="30"/>
      <c r="F644" s="28"/>
      <c r="G644" s="30"/>
      <c r="H644" s="29"/>
      <c r="I644" s="28"/>
      <c r="J644" s="28"/>
      <c r="K644" s="28"/>
      <c r="L644" s="29"/>
      <c r="M644" s="28"/>
      <c r="N644" s="28"/>
      <c r="O644" s="30"/>
      <c r="P644" s="29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</row>
    <row r="645" spans="5:42">
      <c r="E645" s="30"/>
      <c r="F645" s="28"/>
      <c r="G645" s="30"/>
      <c r="H645" s="29"/>
      <c r="I645" s="28"/>
      <c r="J645" s="28"/>
      <c r="K645" s="28"/>
      <c r="L645" s="29"/>
      <c r="M645" s="28"/>
      <c r="N645" s="28"/>
      <c r="O645" s="30"/>
      <c r="P645" s="29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</row>
    <row r="646" spans="5:42">
      <c r="E646" s="30"/>
      <c r="F646" s="28"/>
      <c r="G646" s="30"/>
      <c r="H646" s="29"/>
      <c r="I646" s="28"/>
      <c r="J646" s="28"/>
      <c r="K646" s="28"/>
      <c r="L646" s="29"/>
      <c r="M646" s="28"/>
      <c r="N646" s="28"/>
      <c r="O646" s="30"/>
      <c r="P646" s="29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</row>
    <row r="647" spans="5:42">
      <c r="E647" s="30"/>
      <c r="F647" s="28"/>
      <c r="G647" s="30"/>
      <c r="H647" s="29"/>
      <c r="I647" s="28"/>
      <c r="J647" s="28"/>
      <c r="K647" s="28"/>
      <c r="L647" s="29"/>
      <c r="M647" s="28"/>
      <c r="N647" s="28"/>
      <c r="O647" s="30"/>
      <c r="P647" s="29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</row>
    <row r="648" spans="5:42">
      <c r="E648" s="30"/>
      <c r="F648" s="28"/>
      <c r="G648" s="30"/>
      <c r="H648" s="29"/>
      <c r="I648" s="28"/>
      <c r="J648" s="28"/>
      <c r="K648" s="28"/>
      <c r="L648" s="29"/>
      <c r="M648" s="28"/>
      <c r="N648" s="28"/>
      <c r="O648" s="30"/>
      <c r="P648" s="29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</row>
    <row r="649" spans="5:42">
      <c r="E649" s="30"/>
      <c r="F649" s="28"/>
      <c r="G649" s="30"/>
      <c r="H649" s="29"/>
      <c r="I649" s="28"/>
      <c r="J649" s="28"/>
      <c r="K649" s="28"/>
      <c r="L649" s="29"/>
      <c r="M649" s="28"/>
      <c r="N649" s="28"/>
      <c r="O649" s="30"/>
      <c r="P649" s="29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</row>
    <row r="650" spans="5:42">
      <c r="E650" s="30"/>
      <c r="F650" s="28"/>
      <c r="G650" s="30"/>
      <c r="H650" s="29"/>
      <c r="I650" s="28"/>
      <c r="J650" s="28"/>
      <c r="K650" s="28"/>
      <c r="L650" s="29"/>
      <c r="M650" s="28"/>
      <c r="N650" s="28"/>
      <c r="O650" s="30"/>
      <c r="P650" s="29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</row>
    <row r="651" spans="5:42">
      <c r="E651" s="30"/>
      <c r="F651" s="28"/>
      <c r="G651" s="30"/>
      <c r="H651" s="29"/>
      <c r="I651" s="28"/>
      <c r="J651" s="28"/>
      <c r="K651" s="28"/>
      <c r="L651" s="29"/>
      <c r="M651" s="28"/>
      <c r="N651" s="28"/>
      <c r="O651" s="30"/>
      <c r="P651" s="29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</row>
    <row r="652" spans="5:42">
      <c r="E652" s="30"/>
      <c r="F652" s="28"/>
      <c r="G652" s="30"/>
      <c r="H652" s="29"/>
      <c r="I652" s="28"/>
      <c r="J652" s="28"/>
      <c r="K652" s="28"/>
      <c r="L652" s="29"/>
      <c r="M652" s="28"/>
      <c r="N652" s="28"/>
      <c r="O652" s="30"/>
      <c r="P652" s="29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</row>
    <row r="653" spans="5:42">
      <c r="E653" s="30"/>
      <c r="F653" s="28"/>
      <c r="G653" s="30"/>
      <c r="H653" s="29"/>
      <c r="I653" s="28"/>
      <c r="J653" s="28"/>
      <c r="K653" s="28"/>
      <c r="L653" s="29"/>
      <c r="M653" s="28"/>
      <c r="N653" s="28"/>
      <c r="O653" s="30"/>
      <c r="P653" s="29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</row>
    <row r="654" spans="5:42">
      <c r="E654" s="30"/>
      <c r="F654" s="28"/>
      <c r="G654" s="30"/>
      <c r="H654" s="29"/>
      <c r="I654" s="28"/>
      <c r="J654" s="28"/>
      <c r="K654" s="28"/>
      <c r="L654" s="29"/>
      <c r="M654" s="28"/>
      <c r="N654" s="28"/>
      <c r="O654" s="30"/>
      <c r="P654" s="29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</row>
    <row r="655" spans="5:42">
      <c r="E655" s="30"/>
      <c r="F655" s="28"/>
      <c r="G655" s="30"/>
      <c r="H655" s="29"/>
      <c r="I655" s="28"/>
      <c r="J655" s="28"/>
      <c r="K655" s="28"/>
      <c r="L655" s="29"/>
      <c r="M655" s="28"/>
      <c r="N655" s="28"/>
      <c r="O655" s="30"/>
      <c r="P655" s="29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</row>
    <row r="656" spans="5:42">
      <c r="E656" s="30"/>
      <c r="F656" s="28"/>
      <c r="G656" s="30"/>
      <c r="H656" s="29"/>
      <c r="I656" s="28"/>
      <c r="J656" s="28"/>
      <c r="K656" s="28"/>
      <c r="L656" s="29"/>
      <c r="M656" s="28"/>
      <c r="N656" s="28"/>
      <c r="O656" s="30"/>
      <c r="P656" s="29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</row>
    <row r="657" spans="5:42">
      <c r="E657" s="30"/>
      <c r="F657" s="28"/>
      <c r="G657" s="30"/>
      <c r="H657" s="29"/>
      <c r="I657" s="28"/>
      <c r="J657" s="28"/>
      <c r="K657" s="28"/>
      <c r="L657" s="29"/>
      <c r="M657" s="28"/>
      <c r="N657" s="28"/>
      <c r="O657" s="30"/>
      <c r="P657" s="29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</row>
    <row r="658" spans="5:42">
      <c r="E658" s="30"/>
      <c r="F658" s="28"/>
      <c r="G658" s="30"/>
      <c r="H658" s="29"/>
      <c r="I658" s="28"/>
      <c r="J658" s="28"/>
      <c r="K658" s="28"/>
      <c r="L658" s="29"/>
      <c r="M658" s="28"/>
      <c r="N658" s="28"/>
      <c r="O658" s="30"/>
      <c r="P658" s="29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</row>
    <row r="659" spans="5:42">
      <c r="E659" s="30"/>
      <c r="F659" s="28"/>
      <c r="G659" s="30"/>
      <c r="H659" s="29"/>
      <c r="I659" s="28"/>
      <c r="J659" s="28"/>
      <c r="K659" s="28"/>
      <c r="L659" s="29"/>
      <c r="M659" s="28"/>
      <c r="N659" s="28"/>
      <c r="O659" s="30"/>
      <c r="P659" s="29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</row>
    <row r="660" spans="5:42">
      <c r="E660" s="30"/>
      <c r="F660" s="28"/>
      <c r="G660" s="30"/>
      <c r="H660" s="29"/>
      <c r="I660" s="28"/>
      <c r="J660" s="28"/>
      <c r="K660" s="28"/>
      <c r="L660" s="29"/>
      <c r="M660" s="28"/>
      <c r="N660" s="28"/>
      <c r="O660" s="30"/>
      <c r="P660" s="29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</row>
    <row r="661" spans="5:42">
      <c r="E661" s="30"/>
      <c r="F661" s="28"/>
      <c r="G661" s="30"/>
      <c r="H661" s="29"/>
      <c r="I661" s="28"/>
      <c r="J661" s="28"/>
      <c r="K661" s="28"/>
      <c r="L661" s="29"/>
      <c r="M661" s="28"/>
      <c r="N661" s="28"/>
      <c r="O661" s="30"/>
      <c r="P661" s="29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</row>
    <row r="662" spans="5:42">
      <c r="E662" s="30"/>
      <c r="F662" s="28"/>
      <c r="G662" s="30"/>
      <c r="H662" s="29"/>
      <c r="I662" s="28"/>
      <c r="J662" s="28"/>
      <c r="K662" s="28"/>
      <c r="L662" s="29"/>
      <c r="M662" s="28"/>
      <c r="N662" s="28"/>
      <c r="O662" s="30"/>
      <c r="P662" s="29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</row>
    <row r="663" spans="5:42">
      <c r="E663" s="30"/>
      <c r="F663" s="28"/>
      <c r="G663" s="30"/>
      <c r="H663" s="29"/>
      <c r="I663" s="28"/>
      <c r="J663" s="28"/>
      <c r="K663" s="28"/>
      <c r="L663" s="29"/>
      <c r="M663" s="28"/>
      <c r="N663" s="28"/>
      <c r="O663" s="30"/>
      <c r="P663" s="29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</row>
    <row r="664" spans="5:42">
      <c r="E664" s="30"/>
      <c r="F664" s="28"/>
      <c r="G664" s="30"/>
      <c r="H664" s="29"/>
      <c r="I664" s="28"/>
      <c r="J664" s="28"/>
      <c r="K664" s="28"/>
      <c r="L664" s="29"/>
      <c r="M664" s="28"/>
      <c r="N664" s="28"/>
      <c r="O664" s="30"/>
      <c r="P664" s="29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</row>
    <row r="665" spans="5:42">
      <c r="E665" s="30"/>
      <c r="F665" s="28"/>
      <c r="G665" s="30"/>
      <c r="H665" s="29"/>
      <c r="I665" s="28"/>
      <c r="J665" s="28"/>
      <c r="K665" s="28"/>
      <c r="L665" s="29"/>
      <c r="M665" s="28"/>
      <c r="N665" s="28"/>
      <c r="O665" s="30"/>
      <c r="P665" s="29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</row>
    <row r="666" spans="5:42">
      <c r="E666" s="30"/>
      <c r="F666" s="28"/>
      <c r="G666" s="30"/>
      <c r="H666" s="29"/>
      <c r="I666" s="28"/>
      <c r="J666" s="28"/>
      <c r="K666" s="28"/>
      <c r="L666" s="29"/>
      <c r="M666" s="28"/>
      <c r="N666" s="28"/>
      <c r="O666" s="30"/>
      <c r="P666" s="29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</row>
    <row r="667" spans="5:42">
      <c r="E667" s="30"/>
      <c r="F667" s="28"/>
      <c r="G667" s="30"/>
      <c r="H667" s="29"/>
      <c r="I667" s="28"/>
      <c r="J667" s="28"/>
      <c r="K667" s="28"/>
      <c r="L667" s="29"/>
      <c r="M667" s="28"/>
      <c r="N667" s="28"/>
      <c r="O667" s="30"/>
      <c r="P667" s="29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</row>
    <row r="668" spans="5:42">
      <c r="E668" s="30"/>
      <c r="F668" s="28"/>
      <c r="G668" s="30"/>
      <c r="H668" s="29"/>
      <c r="I668" s="28"/>
      <c r="J668" s="28"/>
      <c r="K668" s="28"/>
      <c r="L668" s="29"/>
      <c r="M668" s="28"/>
      <c r="N668" s="28"/>
      <c r="O668" s="30"/>
      <c r="P668" s="29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</row>
    <row r="669" spans="5:42">
      <c r="E669" s="30"/>
      <c r="F669" s="28"/>
      <c r="G669" s="30"/>
      <c r="H669" s="29"/>
      <c r="I669" s="28"/>
      <c r="J669" s="28"/>
      <c r="K669" s="28"/>
      <c r="L669" s="29"/>
      <c r="M669" s="28"/>
      <c r="N669" s="28"/>
      <c r="O669" s="30"/>
      <c r="P669" s="29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</row>
    <row r="670" spans="5:42">
      <c r="E670" s="30"/>
      <c r="F670" s="28"/>
      <c r="G670" s="30"/>
      <c r="H670" s="29"/>
      <c r="I670" s="28"/>
      <c r="J670" s="28"/>
      <c r="K670" s="28"/>
      <c r="L670" s="29"/>
      <c r="M670" s="28"/>
      <c r="N670" s="28"/>
      <c r="O670" s="30"/>
      <c r="P670" s="29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</row>
    <row r="671" spans="5:42">
      <c r="E671" s="30"/>
      <c r="F671" s="28"/>
      <c r="G671" s="30"/>
      <c r="H671" s="29"/>
      <c r="I671" s="28"/>
      <c r="J671" s="28"/>
      <c r="K671" s="28"/>
      <c r="L671" s="29"/>
      <c r="M671" s="28"/>
      <c r="N671" s="28"/>
      <c r="O671" s="30"/>
      <c r="P671" s="29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</row>
    <row r="672" spans="5:42">
      <c r="E672" s="30"/>
      <c r="F672" s="28"/>
      <c r="G672" s="30"/>
      <c r="H672" s="29"/>
      <c r="I672" s="28"/>
      <c r="J672" s="28"/>
      <c r="K672" s="28"/>
      <c r="L672" s="29"/>
      <c r="M672" s="28"/>
      <c r="N672" s="28"/>
      <c r="O672" s="30"/>
      <c r="P672" s="29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</row>
    <row r="673" spans="5:42">
      <c r="E673" s="30"/>
      <c r="F673" s="28"/>
      <c r="G673" s="30"/>
      <c r="H673" s="29"/>
      <c r="I673" s="28"/>
      <c r="J673" s="28"/>
      <c r="K673" s="28"/>
      <c r="L673" s="29"/>
      <c r="M673" s="28"/>
      <c r="N673" s="28"/>
      <c r="O673" s="30"/>
      <c r="P673" s="29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</row>
    <row r="674" spans="5:42">
      <c r="E674" s="30"/>
      <c r="F674" s="28"/>
      <c r="G674" s="30"/>
      <c r="H674" s="29"/>
      <c r="I674" s="28"/>
      <c r="J674" s="28"/>
      <c r="K674" s="28"/>
      <c r="L674" s="29"/>
      <c r="M674" s="28"/>
      <c r="N674" s="28"/>
      <c r="O674" s="30"/>
      <c r="P674" s="29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</row>
    <row r="675" spans="5:42">
      <c r="E675" s="30"/>
      <c r="F675" s="28"/>
      <c r="G675" s="30"/>
      <c r="H675" s="29"/>
      <c r="I675" s="28"/>
      <c r="J675" s="28"/>
      <c r="K675" s="28"/>
      <c r="L675" s="29"/>
      <c r="M675" s="28"/>
      <c r="N675" s="28"/>
      <c r="O675" s="30"/>
      <c r="P675" s="29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</row>
    <row r="676" spans="5:42">
      <c r="E676" s="30"/>
      <c r="F676" s="28"/>
      <c r="G676" s="30"/>
      <c r="H676" s="29"/>
      <c r="I676" s="28"/>
      <c r="J676" s="28"/>
      <c r="K676" s="28"/>
      <c r="L676" s="29"/>
      <c r="M676" s="28"/>
      <c r="N676" s="28"/>
      <c r="O676" s="30"/>
      <c r="P676" s="29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</row>
    <row r="677" spans="5:42">
      <c r="E677" s="30"/>
      <c r="F677" s="28"/>
      <c r="G677" s="30"/>
      <c r="H677" s="29"/>
      <c r="I677" s="28"/>
      <c r="J677" s="28"/>
      <c r="K677" s="28"/>
      <c r="L677" s="29"/>
      <c r="M677" s="28"/>
      <c r="N677" s="28"/>
      <c r="O677" s="30"/>
      <c r="P677" s="29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</row>
    <row r="678" spans="5:42">
      <c r="E678" s="30"/>
      <c r="F678" s="28"/>
      <c r="G678" s="30"/>
      <c r="H678" s="29"/>
      <c r="I678" s="28"/>
      <c r="J678" s="28"/>
      <c r="K678" s="28"/>
      <c r="L678" s="29"/>
      <c r="M678" s="28"/>
      <c r="N678" s="28"/>
      <c r="O678" s="30"/>
      <c r="P678" s="29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</row>
    <row r="679" spans="5:42">
      <c r="E679" s="30"/>
      <c r="F679" s="28"/>
      <c r="G679" s="30"/>
      <c r="H679" s="29"/>
      <c r="I679" s="28"/>
      <c r="J679" s="28"/>
      <c r="K679" s="28"/>
      <c r="L679" s="29"/>
      <c r="M679" s="28"/>
      <c r="N679" s="28"/>
      <c r="O679" s="30"/>
      <c r="P679" s="29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</row>
    <row r="680" spans="5:42">
      <c r="E680" s="30"/>
      <c r="F680" s="28"/>
      <c r="G680" s="30"/>
      <c r="H680" s="29"/>
      <c r="I680" s="28"/>
      <c r="J680" s="28"/>
      <c r="K680" s="28"/>
      <c r="L680" s="29"/>
      <c r="M680" s="28"/>
      <c r="N680" s="28"/>
      <c r="O680" s="30"/>
      <c r="P680" s="29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</row>
    <row r="681" spans="5:42">
      <c r="E681" s="30"/>
      <c r="F681" s="28"/>
      <c r="G681" s="30"/>
      <c r="H681" s="29"/>
      <c r="I681" s="28"/>
      <c r="J681" s="28"/>
      <c r="K681" s="28"/>
      <c r="L681" s="29"/>
      <c r="M681" s="28"/>
      <c r="N681" s="28"/>
      <c r="O681" s="30"/>
      <c r="P681" s="29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</row>
    <row r="682" spans="5:42">
      <c r="E682" s="30"/>
      <c r="F682" s="28"/>
      <c r="G682" s="30"/>
      <c r="H682" s="29"/>
      <c r="I682" s="28"/>
      <c r="J682" s="28"/>
      <c r="K682" s="28"/>
      <c r="L682" s="29"/>
      <c r="M682" s="28"/>
      <c r="N682" s="28"/>
      <c r="O682" s="30"/>
      <c r="P682" s="29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</row>
    <row r="683" spans="5:42">
      <c r="E683" s="30"/>
      <c r="F683" s="28"/>
      <c r="G683" s="30"/>
      <c r="H683" s="29"/>
      <c r="I683" s="28"/>
      <c r="J683" s="28"/>
      <c r="K683" s="28"/>
      <c r="L683" s="29"/>
      <c r="M683" s="28"/>
      <c r="N683" s="28"/>
      <c r="O683" s="30"/>
      <c r="P683" s="29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</row>
    <row r="684" spans="5:42">
      <c r="E684" s="30"/>
      <c r="F684" s="28"/>
      <c r="G684" s="30"/>
      <c r="H684" s="29"/>
      <c r="I684" s="28"/>
      <c r="J684" s="28"/>
      <c r="K684" s="28"/>
      <c r="L684" s="29"/>
      <c r="M684" s="28"/>
      <c r="N684" s="28"/>
      <c r="O684" s="30"/>
      <c r="P684" s="29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</row>
    <row r="685" spans="5:42">
      <c r="E685" s="30"/>
      <c r="F685" s="28"/>
      <c r="G685" s="30"/>
      <c r="H685" s="29"/>
      <c r="I685" s="28"/>
      <c r="J685" s="28"/>
      <c r="K685" s="28"/>
      <c r="L685" s="29"/>
      <c r="M685" s="28"/>
      <c r="N685" s="28"/>
      <c r="O685" s="30"/>
      <c r="P685" s="29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</row>
    <row r="686" spans="5:42">
      <c r="E686" s="30"/>
      <c r="F686" s="28"/>
      <c r="G686" s="30"/>
      <c r="H686" s="29"/>
      <c r="I686" s="28"/>
      <c r="J686" s="28"/>
      <c r="K686" s="28"/>
      <c r="L686" s="29"/>
      <c r="M686" s="28"/>
      <c r="N686" s="28"/>
      <c r="O686" s="30"/>
      <c r="P686" s="29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</row>
    <row r="687" spans="5:42">
      <c r="E687" s="30"/>
      <c r="F687" s="28"/>
      <c r="G687" s="30"/>
      <c r="H687" s="29"/>
      <c r="I687" s="28"/>
      <c r="J687" s="28"/>
      <c r="K687" s="28"/>
      <c r="L687" s="29"/>
      <c r="M687" s="28"/>
      <c r="N687" s="28"/>
      <c r="O687" s="30"/>
      <c r="P687" s="29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</row>
    <row r="688" spans="5:42">
      <c r="E688" s="30"/>
      <c r="F688" s="28"/>
      <c r="G688" s="30"/>
      <c r="H688" s="29"/>
      <c r="I688" s="28"/>
      <c r="J688" s="28"/>
      <c r="K688" s="28"/>
      <c r="L688" s="29"/>
      <c r="M688" s="28"/>
      <c r="N688" s="28"/>
      <c r="O688" s="30"/>
      <c r="P688" s="29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</row>
    <row r="689" spans="5:42">
      <c r="E689" s="30"/>
      <c r="F689" s="28"/>
      <c r="G689" s="30"/>
      <c r="H689" s="29"/>
      <c r="I689" s="28"/>
      <c r="J689" s="28"/>
      <c r="K689" s="28"/>
      <c r="L689" s="29"/>
      <c r="M689" s="28"/>
      <c r="N689" s="28"/>
      <c r="O689" s="30"/>
      <c r="P689" s="29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</row>
    <row r="690" spans="5:42">
      <c r="E690" s="30"/>
      <c r="F690" s="28"/>
      <c r="G690" s="30"/>
      <c r="H690" s="29"/>
      <c r="I690" s="28"/>
      <c r="J690" s="28"/>
      <c r="K690" s="28"/>
      <c r="L690" s="29"/>
      <c r="M690" s="28"/>
      <c r="N690" s="28"/>
      <c r="O690" s="30"/>
      <c r="P690" s="29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</row>
    <row r="691" spans="5:42">
      <c r="E691" s="30"/>
      <c r="F691" s="28"/>
      <c r="G691" s="30"/>
      <c r="H691" s="29"/>
      <c r="I691" s="28"/>
      <c r="J691" s="28"/>
      <c r="K691" s="28"/>
      <c r="L691" s="29"/>
      <c r="M691" s="28"/>
      <c r="N691" s="28"/>
      <c r="O691" s="30"/>
      <c r="P691" s="29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</row>
    <row r="692" spans="5:42">
      <c r="E692" s="30"/>
      <c r="F692" s="28"/>
      <c r="G692" s="30"/>
      <c r="H692" s="29"/>
      <c r="I692" s="28"/>
      <c r="J692" s="28"/>
      <c r="K692" s="28"/>
      <c r="L692" s="29"/>
      <c r="M692" s="28"/>
      <c r="N692" s="28"/>
      <c r="O692" s="30"/>
      <c r="P692" s="29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</row>
    <row r="693" spans="5:42">
      <c r="E693" s="30"/>
      <c r="F693" s="28"/>
      <c r="G693" s="30"/>
      <c r="H693" s="29"/>
      <c r="I693" s="28"/>
      <c r="J693" s="28"/>
      <c r="K693" s="28"/>
      <c r="L693" s="29"/>
      <c r="M693" s="28"/>
      <c r="N693" s="28"/>
      <c r="O693" s="30"/>
      <c r="P693" s="29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</row>
    <row r="694" spans="5:42">
      <c r="E694" s="30"/>
      <c r="F694" s="28"/>
      <c r="G694" s="30"/>
      <c r="H694" s="29"/>
      <c r="I694" s="28"/>
      <c r="J694" s="28"/>
      <c r="K694" s="28"/>
      <c r="L694" s="29"/>
      <c r="M694" s="28"/>
      <c r="N694" s="28"/>
      <c r="O694" s="30"/>
      <c r="P694" s="29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</row>
    <row r="695" spans="5:42">
      <c r="E695" s="30"/>
      <c r="F695" s="28"/>
      <c r="G695" s="30"/>
      <c r="H695" s="29"/>
      <c r="I695" s="28"/>
      <c r="J695" s="28"/>
      <c r="K695" s="28"/>
      <c r="L695" s="29"/>
      <c r="M695" s="28"/>
      <c r="N695" s="28"/>
      <c r="O695" s="30"/>
      <c r="P695" s="29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</row>
    <row r="696" spans="5:42">
      <c r="E696" s="30"/>
      <c r="F696" s="28"/>
      <c r="G696" s="30"/>
      <c r="H696" s="29"/>
      <c r="I696" s="28"/>
      <c r="J696" s="28"/>
      <c r="K696" s="28"/>
      <c r="L696" s="29"/>
      <c r="M696" s="28"/>
      <c r="N696" s="28"/>
      <c r="O696" s="30"/>
      <c r="P696" s="29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</row>
    <row r="697" spans="5:42">
      <c r="E697" s="30"/>
      <c r="F697" s="28"/>
      <c r="G697" s="30"/>
      <c r="H697" s="29"/>
      <c r="I697" s="28"/>
      <c r="J697" s="28"/>
      <c r="K697" s="28"/>
      <c r="L697" s="29"/>
      <c r="M697" s="28"/>
      <c r="N697" s="28"/>
      <c r="O697" s="30"/>
      <c r="P697" s="29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</row>
    <row r="698" spans="5:42">
      <c r="E698" s="30"/>
      <c r="F698" s="28"/>
      <c r="G698" s="30"/>
      <c r="H698" s="29"/>
      <c r="I698" s="28"/>
      <c r="J698" s="28"/>
      <c r="K698" s="28"/>
      <c r="L698" s="29"/>
      <c r="M698" s="28"/>
      <c r="N698" s="28"/>
      <c r="O698" s="30"/>
      <c r="P698" s="29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</row>
    <row r="699" spans="5:42">
      <c r="E699" s="30"/>
      <c r="F699" s="28"/>
      <c r="G699" s="30"/>
      <c r="H699" s="29"/>
      <c r="I699" s="28"/>
      <c r="J699" s="28"/>
      <c r="K699" s="28"/>
      <c r="L699" s="29"/>
      <c r="M699" s="28"/>
      <c r="N699" s="28"/>
      <c r="O699" s="30"/>
      <c r="P699" s="29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</row>
    <row r="700" spans="5:42">
      <c r="E700" s="30"/>
      <c r="F700" s="28"/>
      <c r="G700" s="30"/>
      <c r="H700" s="29"/>
      <c r="I700" s="28"/>
      <c r="J700" s="28"/>
      <c r="K700" s="28"/>
      <c r="L700" s="29"/>
      <c r="M700" s="28"/>
      <c r="N700" s="28"/>
      <c r="O700" s="30"/>
      <c r="P700" s="29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</row>
    <row r="701" spans="5:42">
      <c r="E701" s="30"/>
      <c r="F701" s="28"/>
      <c r="G701" s="30"/>
      <c r="H701" s="29"/>
      <c r="I701" s="28"/>
      <c r="J701" s="28"/>
      <c r="K701" s="28"/>
      <c r="L701" s="29"/>
      <c r="M701" s="28"/>
      <c r="N701" s="28"/>
      <c r="O701" s="30"/>
      <c r="P701" s="29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</row>
    <row r="702" spans="5:42">
      <c r="E702" s="30"/>
      <c r="F702" s="28"/>
      <c r="G702" s="30"/>
      <c r="H702" s="29"/>
      <c r="I702" s="28"/>
      <c r="J702" s="28"/>
      <c r="K702" s="28"/>
      <c r="L702" s="29"/>
      <c r="M702" s="28"/>
      <c r="N702" s="28"/>
      <c r="O702" s="30"/>
      <c r="P702" s="29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</row>
    <row r="703" spans="5:42">
      <c r="E703" s="30"/>
      <c r="F703" s="28"/>
      <c r="G703" s="30"/>
      <c r="H703" s="29"/>
      <c r="I703" s="28"/>
      <c r="J703" s="28"/>
      <c r="K703" s="28"/>
      <c r="L703" s="29"/>
      <c r="M703" s="28"/>
      <c r="N703" s="28"/>
      <c r="O703" s="30"/>
      <c r="P703" s="29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</row>
    <row r="704" spans="5:42">
      <c r="E704" s="30"/>
      <c r="F704" s="28"/>
      <c r="G704" s="30"/>
      <c r="H704" s="29"/>
      <c r="I704" s="28"/>
      <c r="J704" s="28"/>
      <c r="K704" s="28"/>
      <c r="L704" s="29"/>
      <c r="M704" s="28"/>
      <c r="N704" s="28"/>
      <c r="O704" s="30"/>
      <c r="P704" s="29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</row>
    <row r="705" spans="5:42">
      <c r="E705" s="30"/>
      <c r="F705" s="28"/>
      <c r="G705" s="30"/>
      <c r="H705" s="29"/>
      <c r="I705" s="28"/>
      <c r="J705" s="28"/>
      <c r="K705" s="28"/>
      <c r="L705" s="29"/>
      <c r="M705" s="28"/>
      <c r="N705" s="28"/>
      <c r="O705" s="30"/>
      <c r="P705" s="29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</row>
    <row r="706" spans="5:42">
      <c r="E706" s="30"/>
      <c r="F706" s="28"/>
      <c r="G706" s="30"/>
      <c r="H706" s="29"/>
      <c r="I706" s="28"/>
      <c r="J706" s="28"/>
      <c r="K706" s="28"/>
      <c r="L706" s="29"/>
      <c r="M706" s="28"/>
      <c r="N706" s="28"/>
      <c r="O706" s="30"/>
      <c r="P706" s="29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</row>
    <row r="707" spans="5:42">
      <c r="E707" s="30"/>
      <c r="F707" s="28"/>
      <c r="G707" s="30"/>
      <c r="H707" s="29"/>
      <c r="I707" s="28"/>
      <c r="J707" s="28"/>
      <c r="K707" s="28"/>
      <c r="L707" s="29"/>
      <c r="M707" s="28"/>
      <c r="N707" s="28"/>
      <c r="O707" s="30"/>
      <c r="P707" s="29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</row>
    <row r="708" spans="5:42">
      <c r="E708" s="30"/>
      <c r="F708" s="28"/>
      <c r="G708" s="30"/>
      <c r="H708" s="29"/>
      <c r="I708" s="28"/>
      <c r="J708" s="28"/>
      <c r="K708" s="28"/>
      <c r="L708" s="29"/>
      <c r="M708" s="28"/>
      <c r="N708" s="28"/>
      <c r="O708" s="30"/>
      <c r="P708" s="29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</row>
    <row r="709" spans="5:42">
      <c r="E709" s="30"/>
      <c r="F709" s="28"/>
      <c r="G709" s="30"/>
      <c r="H709" s="29"/>
      <c r="I709" s="28"/>
      <c r="J709" s="28"/>
      <c r="K709" s="28"/>
      <c r="L709" s="29"/>
      <c r="M709" s="28"/>
      <c r="N709" s="28"/>
      <c r="O709" s="30"/>
      <c r="P709" s="29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</row>
    <row r="710" spans="5:42">
      <c r="E710" s="30"/>
      <c r="F710" s="28"/>
      <c r="G710" s="30"/>
      <c r="H710" s="29"/>
      <c r="I710" s="28"/>
      <c r="J710" s="28"/>
      <c r="K710" s="28"/>
      <c r="L710" s="29"/>
      <c r="M710" s="28"/>
      <c r="N710" s="28"/>
      <c r="O710" s="30"/>
      <c r="P710" s="29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</row>
    <row r="711" spans="5:42">
      <c r="E711" s="30"/>
      <c r="F711" s="28"/>
      <c r="G711" s="30"/>
      <c r="H711" s="29"/>
      <c r="I711" s="28"/>
      <c r="J711" s="28"/>
      <c r="K711" s="28"/>
      <c r="L711" s="29"/>
      <c r="M711" s="28"/>
      <c r="N711" s="28"/>
      <c r="O711" s="30"/>
      <c r="P711" s="29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</row>
    <row r="712" spans="5:42">
      <c r="E712" s="30"/>
      <c r="F712" s="28"/>
      <c r="G712" s="30"/>
      <c r="H712" s="29"/>
      <c r="I712" s="28"/>
      <c r="J712" s="28"/>
      <c r="K712" s="28"/>
      <c r="L712" s="29"/>
      <c r="M712" s="28"/>
      <c r="N712" s="28"/>
      <c r="O712" s="30"/>
      <c r="P712" s="29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</row>
    <row r="713" spans="5:42">
      <c r="E713" s="30"/>
      <c r="F713" s="28"/>
      <c r="G713" s="30"/>
      <c r="H713" s="29"/>
      <c r="I713" s="28"/>
      <c r="J713" s="28"/>
      <c r="K713" s="28"/>
      <c r="L713" s="29"/>
      <c r="M713" s="28"/>
      <c r="N713" s="28"/>
      <c r="O713" s="30"/>
      <c r="P713" s="29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</row>
    <row r="714" spans="5:42">
      <c r="E714" s="30"/>
      <c r="F714" s="28"/>
      <c r="G714" s="30"/>
      <c r="H714" s="29"/>
      <c r="I714" s="28"/>
      <c r="J714" s="28"/>
      <c r="K714" s="28"/>
      <c r="L714" s="29"/>
      <c r="M714" s="28"/>
      <c r="N714" s="28"/>
      <c r="O714" s="30"/>
      <c r="P714" s="29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</row>
    <row r="715" spans="5:42">
      <c r="E715" s="30"/>
      <c r="F715" s="28"/>
      <c r="G715" s="30"/>
      <c r="H715" s="29"/>
      <c r="I715" s="28"/>
      <c r="J715" s="28"/>
      <c r="K715" s="28"/>
      <c r="L715" s="29"/>
      <c r="M715" s="28"/>
      <c r="N715" s="28"/>
      <c r="O715" s="30"/>
      <c r="P715" s="29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</row>
    <row r="716" spans="5:42">
      <c r="E716" s="30"/>
      <c r="F716" s="28"/>
      <c r="G716" s="30"/>
      <c r="H716" s="29"/>
      <c r="I716" s="28"/>
      <c r="J716" s="28"/>
      <c r="K716" s="28"/>
      <c r="L716" s="29"/>
      <c r="M716" s="28"/>
      <c r="N716" s="28"/>
      <c r="O716" s="30"/>
      <c r="P716" s="29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</row>
    <row r="717" spans="5:42">
      <c r="E717" s="30"/>
      <c r="F717" s="28"/>
      <c r="G717" s="30"/>
      <c r="H717" s="29"/>
      <c r="I717" s="28"/>
      <c r="J717" s="28"/>
      <c r="K717" s="28"/>
      <c r="L717" s="29"/>
      <c r="M717" s="28"/>
      <c r="N717" s="28"/>
      <c r="O717" s="30"/>
      <c r="P717" s="29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</row>
    <row r="718" spans="5:42">
      <c r="E718" s="30"/>
      <c r="F718" s="28"/>
      <c r="G718" s="30"/>
      <c r="H718" s="29"/>
      <c r="I718" s="28"/>
      <c r="J718" s="28"/>
      <c r="K718" s="28"/>
      <c r="L718" s="29"/>
      <c r="M718" s="28"/>
      <c r="N718" s="28"/>
      <c r="O718" s="30"/>
      <c r="P718" s="29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</row>
    <row r="719" spans="5:42">
      <c r="E719" s="30"/>
      <c r="F719" s="28"/>
      <c r="G719" s="30"/>
      <c r="H719" s="29"/>
      <c r="I719" s="28"/>
      <c r="J719" s="28"/>
      <c r="K719" s="28"/>
      <c r="L719" s="29"/>
      <c r="M719" s="28"/>
      <c r="N719" s="28"/>
      <c r="O719" s="30"/>
      <c r="P719" s="29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</row>
    <row r="720" spans="5:42">
      <c r="E720" s="30"/>
      <c r="F720" s="28"/>
      <c r="G720" s="30"/>
      <c r="H720" s="29"/>
      <c r="I720" s="28"/>
      <c r="J720" s="28"/>
      <c r="K720" s="28"/>
      <c r="L720" s="29"/>
      <c r="M720" s="28"/>
      <c r="N720" s="28"/>
      <c r="O720" s="30"/>
      <c r="P720" s="29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</row>
    <row r="721" spans="5:42">
      <c r="E721" s="30"/>
      <c r="F721" s="28"/>
      <c r="G721" s="30"/>
      <c r="H721" s="29"/>
      <c r="I721" s="28"/>
      <c r="J721" s="28"/>
      <c r="K721" s="28"/>
      <c r="L721" s="29"/>
      <c r="M721" s="28"/>
      <c r="N721" s="28"/>
      <c r="O721" s="30"/>
      <c r="P721" s="29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</row>
    <row r="722" spans="5:42">
      <c r="E722" s="30"/>
      <c r="F722" s="28"/>
      <c r="G722" s="30"/>
      <c r="H722" s="29"/>
      <c r="I722" s="28"/>
      <c r="J722" s="28"/>
      <c r="K722" s="28"/>
      <c r="L722" s="29"/>
      <c r="M722" s="28"/>
      <c r="N722" s="28"/>
      <c r="O722" s="30"/>
      <c r="P722" s="29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</row>
    <row r="723" spans="5:42">
      <c r="E723" s="30"/>
      <c r="F723" s="28"/>
      <c r="G723" s="30"/>
      <c r="H723" s="29"/>
      <c r="I723" s="28"/>
      <c r="J723" s="28"/>
      <c r="K723" s="28"/>
      <c r="L723" s="29"/>
      <c r="M723" s="28"/>
      <c r="N723" s="28"/>
      <c r="O723" s="30"/>
      <c r="P723" s="29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</row>
    <row r="724" spans="5:42">
      <c r="E724" s="30"/>
      <c r="F724" s="28"/>
      <c r="G724" s="30"/>
      <c r="H724" s="29"/>
      <c r="I724" s="28"/>
      <c r="J724" s="28"/>
      <c r="K724" s="28"/>
      <c r="L724" s="29"/>
      <c r="M724" s="28"/>
      <c r="N724" s="28"/>
      <c r="O724" s="30"/>
      <c r="P724" s="29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</row>
    <row r="725" spans="5:42">
      <c r="E725" s="30"/>
      <c r="F725" s="28"/>
      <c r="G725" s="30"/>
      <c r="H725" s="29"/>
      <c r="I725" s="28"/>
      <c r="J725" s="28"/>
      <c r="K725" s="28"/>
      <c r="L725" s="29"/>
      <c r="M725" s="28"/>
      <c r="N725" s="28"/>
      <c r="O725" s="30"/>
      <c r="P725" s="29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</row>
    <row r="726" spans="5:42">
      <c r="E726" s="30"/>
      <c r="F726" s="28"/>
      <c r="G726" s="30"/>
      <c r="H726" s="29"/>
      <c r="I726" s="28"/>
      <c r="J726" s="28"/>
      <c r="K726" s="28"/>
      <c r="L726" s="29"/>
      <c r="M726" s="28"/>
      <c r="N726" s="28"/>
      <c r="O726" s="30"/>
      <c r="P726" s="29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</row>
    <row r="727" spans="5:42">
      <c r="E727" s="30"/>
      <c r="F727" s="28"/>
      <c r="G727" s="30"/>
      <c r="H727" s="29"/>
      <c r="I727" s="28"/>
      <c r="J727" s="28"/>
      <c r="K727" s="28"/>
      <c r="L727" s="29"/>
      <c r="M727" s="28"/>
      <c r="N727" s="28"/>
      <c r="O727" s="30"/>
      <c r="P727" s="29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</row>
    <row r="728" spans="5:42">
      <c r="E728" s="30"/>
      <c r="F728" s="28"/>
      <c r="G728" s="30"/>
      <c r="H728" s="29"/>
      <c r="I728" s="28"/>
      <c r="J728" s="28"/>
      <c r="K728" s="28"/>
      <c r="L728" s="29"/>
      <c r="M728" s="28"/>
      <c r="N728" s="28"/>
      <c r="O728" s="30"/>
      <c r="P728" s="29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</row>
    <row r="729" spans="5:42">
      <c r="E729" s="30"/>
      <c r="F729" s="28"/>
      <c r="G729" s="30"/>
      <c r="H729" s="29"/>
      <c r="I729" s="28"/>
      <c r="J729" s="28"/>
      <c r="K729" s="28"/>
      <c r="L729" s="29"/>
      <c r="M729" s="28"/>
      <c r="N729" s="28"/>
      <c r="O729" s="30"/>
      <c r="P729" s="29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</row>
    <row r="730" spans="5:42">
      <c r="E730" s="30"/>
      <c r="F730" s="28"/>
      <c r="G730" s="30"/>
      <c r="H730" s="29"/>
      <c r="I730" s="28"/>
      <c r="J730" s="28"/>
      <c r="K730" s="28"/>
      <c r="L730" s="29"/>
      <c r="M730" s="28"/>
      <c r="N730" s="28"/>
      <c r="O730" s="30"/>
      <c r="P730" s="29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</row>
    <row r="731" spans="5:42">
      <c r="E731" s="30"/>
      <c r="F731" s="28"/>
      <c r="G731" s="30"/>
      <c r="H731" s="29"/>
      <c r="I731" s="28"/>
      <c r="J731" s="28"/>
      <c r="K731" s="28"/>
      <c r="L731" s="29"/>
      <c r="M731" s="28"/>
      <c r="N731" s="28"/>
      <c r="O731" s="30"/>
      <c r="P731" s="29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</row>
    <row r="732" spans="5:42">
      <c r="E732" s="30"/>
      <c r="F732" s="28"/>
      <c r="G732" s="30"/>
      <c r="H732" s="29"/>
      <c r="I732" s="28"/>
      <c r="J732" s="28"/>
      <c r="K732" s="28"/>
      <c r="L732" s="29"/>
      <c r="M732" s="28"/>
      <c r="N732" s="28"/>
      <c r="O732" s="30"/>
      <c r="P732" s="29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</row>
    <row r="733" spans="5:42">
      <c r="E733" s="30"/>
      <c r="F733" s="28"/>
      <c r="G733" s="30"/>
      <c r="H733" s="29"/>
      <c r="I733" s="28"/>
      <c r="J733" s="28"/>
      <c r="K733" s="28"/>
      <c r="L733" s="29"/>
      <c r="M733" s="28"/>
      <c r="N733" s="28"/>
      <c r="O733" s="30"/>
      <c r="P733" s="29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</row>
    <row r="734" spans="5:42">
      <c r="E734" s="30"/>
      <c r="F734" s="28"/>
      <c r="G734" s="30"/>
      <c r="H734" s="29"/>
      <c r="I734" s="28"/>
      <c r="J734" s="28"/>
      <c r="K734" s="28"/>
      <c r="L734" s="29"/>
      <c r="M734" s="28"/>
      <c r="N734" s="28"/>
      <c r="O734" s="30"/>
      <c r="P734" s="29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</row>
    <row r="735" spans="5:42">
      <c r="E735" s="30"/>
      <c r="F735" s="28"/>
      <c r="G735" s="30"/>
      <c r="H735" s="29"/>
      <c r="I735" s="28"/>
      <c r="J735" s="28"/>
      <c r="K735" s="28"/>
      <c r="L735" s="29"/>
      <c r="M735" s="28"/>
      <c r="N735" s="28"/>
      <c r="O735" s="30"/>
      <c r="P735" s="29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</row>
    <row r="736" spans="5:42">
      <c r="E736" s="30"/>
      <c r="F736" s="28"/>
      <c r="G736" s="30"/>
      <c r="H736" s="29"/>
      <c r="I736" s="28"/>
      <c r="J736" s="28"/>
      <c r="K736" s="28"/>
      <c r="L736" s="29"/>
      <c r="M736" s="28"/>
      <c r="N736" s="28"/>
      <c r="O736" s="30"/>
      <c r="P736" s="29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</row>
    <row r="737" spans="5:42">
      <c r="E737" s="30"/>
      <c r="F737" s="28"/>
      <c r="G737" s="30"/>
      <c r="H737" s="29"/>
      <c r="I737" s="28"/>
      <c r="J737" s="28"/>
      <c r="K737" s="28"/>
      <c r="L737" s="29"/>
      <c r="M737" s="28"/>
      <c r="N737" s="28"/>
      <c r="O737" s="30"/>
      <c r="P737" s="29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</row>
    <row r="738" spans="5:42">
      <c r="E738" s="30"/>
      <c r="F738" s="28"/>
      <c r="G738" s="30"/>
      <c r="H738" s="29"/>
      <c r="I738" s="28"/>
      <c r="J738" s="28"/>
      <c r="K738" s="28"/>
      <c r="L738" s="29"/>
      <c r="M738" s="28"/>
      <c r="N738" s="28"/>
      <c r="O738" s="30"/>
      <c r="P738" s="29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</row>
    <row r="739" spans="5:42">
      <c r="E739" s="30"/>
      <c r="F739" s="28"/>
      <c r="G739" s="30"/>
      <c r="H739" s="29"/>
      <c r="I739" s="28"/>
      <c r="J739" s="28"/>
      <c r="K739" s="28"/>
      <c r="L739" s="29"/>
      <c r="M739" s="28"/>
      <c r="N739" s="28"/>
      <c r="O739" s="30"/>
      <c r="P739" s="29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</row>
    <row r="740" spans="5:42">
      <c r="E740" s="30"/>
      <c r="F740" s="28"/>
      <c r="G740" s="30"/>
      <c r="H740" s="29"/>
      <c r="I740" s="28"/>
      <c r="J740" s="28"/>
      <c r="K740" s="28"/>
      <c r="L740" s="29"/>
      <c r="M740" s="28"/>
      <c r="N740" s="28"/>
      <c r="O740" s="30"/>
      <c r="P740" s="29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</row>
    <row r="741" spans="5:42">
      <c r="E741" s="30"/>
      <c r="F741" s="28"/>
      <c r="G741" s="30"/>
      <c r="H741" s="29"/>
      <c r="I741" s="28"/>
      <c r="J741" s="28"/>
      <c r="K741" s="28"/>
      <c r="L741" s="29"/>
      <c r="M741" s="28"/>
      <c r="N741" s="28"/>
      <c r="O741" s="30"/>
      <c r="P741" s="29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</row>
    <row r="742" spans="5:42">
      <c r="E742" s="30"/>
      <c r="F742" s="28"/>
      <c r="G742" s="30"/>
      <c r="H742" s="29"/>
      <c r="I742" s="28"/>
      <c r="J742" s="28"/>
      <c r="K742" s="28"/>
      <c r="L742" s="29"/>
      <c r="M742" s="28"/>
      <c r="N742" s="28"/>
      <c r="O742" s="30"/>
      <c r="P742" s="29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</row>
    <row r="743" spans="5:42">
      <c r="E743" s="30"/>
      <c r="F743" s="28"/>
      <c r="G743" s="30"/>
      <c r="H743" s="29"/>
      <c r="I743" s="28"/>
      <c r="J743" s="28"/>
      <c r="K743" s="28"/>
      <c r="L743" s="29"/>
      <c r="M743" s="28"/>
      <c r="N743" s="28"/>
      <c r="O743" s="30"/>
      <c r="P743" s="29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</row>
    <row r="744" spans="5:42">
      <c r="E744" s="30"/>
      <c r="F744" s="28"/>
      <c r="G744" s="30"/>
      <c r="H744" s="29"/>
      <c r="I744" s="28"/>
      <c r="J744" s="28"/>
      <c r="K744" s="28"/>
      <c r="L744" s="29"/>
      <c r="M744" s="28"/>
      <c r="N744" s="28"/>
      <c r="O744" s="30"/>
      <c r="P744" s="29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</row>
    <row r="745" spans="5:42">
      <c r="E745" s="30"/>
      <c r="F745" s="28"/>
      <c r="G745" s="30"/>
      <c r="H745" s="29"/>
      <c r="I745" s="28"/>
      <c r="J745" s="28"/>
      <c r="K745" s="28"/>
      <c r="L745" s="29"/>
      <c r="M745" s="28"/>
      <c r="N745" s="28"/>
      <c r="O745" s="30"/>
      <c r="P745" s="29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</row>
    <row r="746" spans="5:42">
      <c r="E746" s="30"/>
      <c r="F746" s="28"/>
      <c r="G746" s="30"/>
      <c r="H746" s="29"/>
      <c r="I746" s="28"/>
      <c r="J746" s="28"/>
      <c r="K746" s="28"/>
      <c r="L746" s="29"/>
      <c r="M746" s="28"/>
      <c r="N746" s="28"/>
      <c r="O746" s="30"/>
      <c r="P746" s="29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</row>
    <row r="747" spans="5:42">
      <c r="E747" s="30"/>
      <c r="F747" s="28"/>
      <c r="G747" s="30"/>
      <c r="H747" s="29"/>
      <c r="I747" s="28"/>
      <c r="J747" s="28"/>
      <c r="K747" s="28"/>
      <c r="L747" s="29"/>
      <c r="M747" s="28"/>
      <c r="N747" s="28"/>
      <c r="O747" s="30"/>
      <c r="P747" s="29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</row>
    <row r="748" spans="5:42">
      <c r="E748" s="30"/>
      <c r="F748" s="28"/>
      <c r="G748" s="30"/>
      <c r="H748" s="29"/>
      <c r="I748" s="28"/>
      <c r="J748" s="28"/>
      <c r="K748" s="28"/>
      <c r="L748" s="29"/>
      <c r="M748" s="28"/>
      <c r="N748" s="28"/>
      <c r="O748" s="30"/>
      <c r="P748" s="29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</row>
    <row r="749" spans="5:42">
      <c r="E749" s="30"/>
      <c r="F749" s="28"/>
      <c r="G749" s="30"/>
      <c r="H749" s="29"/>
      <c r="I749" s="28"/>
      <c r="J749" s="28"/>
      <c r="K749" s="28"/>
      <c r="L749" s="29"/>
      <c r="M749" s="28"/>
      <c r="N749" s="28"/>
      <c r="O749" s="30"/>
      <c r="P749" s="29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</row>
    <row r="750" spans="5:42">
      <c r="E750" s="30"/>
      <c r="F750" s="28"/>
      <c r="G750" s="30"/>
      <c r="H750" s="29"/>
      <c r="I750" s="28"/>
      <c r="J750" s="28"/>
      <c r="K750" s="28"/>
      <c r="L750" s="29"/>
      <c r="M750" s="28"/>
      <c r="N750" s="28"/>
      <c r="O750" s="30"/>
      <c r="P750" s="29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</row>
    <row r="751" spans="5:42">
      <c r="E751" s="30"/>
      <c r="F751" s="28"/>
      <c r="G751" s="30"/>
      <c r="H751" s="29"/>
      <c r="I751" s="28"/>
      <c r="J751" s="28"/>
      <c r="K751" s="28"/>
      <c r="L751" s="29"/>
      <c r="M751" s="28"/>
      <c r="N751" s="28"/>
      <c r="O751" s="30"/>
      <c r="P751" s="29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</row>
    <row r="752" spans="5:42">
      <c r="E752" s="30"/>
      <c r="F752" s="28"/>
      <c r="G752" s="30"/>
      <c r="H752" s="29"/>
      <c r="I752" s="28"/>
      <c r="J752" s="28"/>
      <c r="K752" s="28"/>
      <c r="L752" s="29"/>
      <c r="M752" s="28"/>
      <c r="N752" s="28"/>
      <c r="O752" s="30"/>
      <c r="P752" s="29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</row>
    <row r="753" spans="5:42">
      <c r="E753" s="30"/>
      <c r="F753" s="28"/>
      <c r="G753" s="30"/>
      <c r="H753" s="29"/>
      <c r="I753" s="28"/>
      <c r="J753" s="28"/>
      <c r="K753" s="28"/>
      <c r="L753" s="29"/>
      <c r="M753" s="28"/>
      <c r="N753" s="28"/>
      <c r="O753" s="30"/>
      <c r="P753" s="29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</row>
    <row r="754" spans="5:42">
      <c r="E754" s="30"/>
      <c r="F754" s="28"/>
      <c r="G754" s="30"/>
      <c r="H754" s="29"/>
      <c r="I754" s="28"/>
      <c r="J754" s="28"/>
      <c r="K754" s="28"/>
      <c r="L754" s="29"/>
      <c r="M754" s="28"/>
      <c r="N754" s="28"/>
      <c r="O754" s="30"/>
      <c r="P754" s="29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</row>
    <row r="755" spans="5:42">
      <c r="E755" s="30"/>
      <c r="F755" s="28"/>
      <c r="G755" s="30"/>
      <c r="H755" s="29"/>
      <c r="I755" s="28"/>
      <c r="J755" s="28"/>
      <c r="K755" s="28"/>
      <c r="L755" s="29"/>
      <c r="M755" s="28"/>
      <c r="N755" s="28"/>
      <c r="O755" s="30"/>
      <c r="P755" s="29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</row>
    <row r="756" spans="5:42">
      <c r="E756" s="30"/>
      <c r="F756" s="28"/>
      <c r="G756" s="30"/>
      <c r="H756" s="29"/>
      <c r="I756" s="28"/>
      <c r="J756" s="28"/>
      <c r="K756" s="28"/>
      <c r="L756" s="29"/>
      <c r="M756" s="28"/>
      <c r="N756" s="28"/>
      <c r="O756" s="30"/>
      <c r="P756" s="29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</row>
    <row r="757" spans="5:42">
      <c r="E757" s="30"/>
      <c r="F757" s="28"/>
      <c r="G757" s="30"/>
      <c r="H757" s="29"/>
      <c r="I757" s="28"/>
      <c r="J757" s="28"/>
      <c r="K757" s="28"/>
      <c r="L757" s="29"/>
      <c r="M757" s="28"/>
      <c r="N757" s="28"/>
      <c r="O757" s="30"/>
      <c r="P757" s="29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</row>
    <row r="758" spans="5:42">
      <c r="E758" s="30"/>
      <c r="F758" s="28"/>
      <c r="G758" s="30"/>
      <c r="H758" s="29"/>
      <c r="I758" s="28"/>
      <c r="J758" s="28"/>
      <c r="K758" s="28"/>
      <c r="L758" s="29"/>
      <c r="M758" s="28"/>
      <c r="N758" s="28"/>
      <c r="O758" s="30"/>
      <c r="P758" s="29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</row>
    <row r="759" spans="5:42">
      <c r="E759" s="30"/>
      <c r="F759" s="28"/>
      <c r="G759" s="30"/>
      <c r="H759" s="29"/>
      <c r="I759" s="28"/>
      <c r="J759" s="28"/>
      <c r="K759" s="28"/>
      <c r="L759" s="29"/>
      <c r="M759" s="28"/>
      <c r="N759" s="28"/>
      <c r="O759" s="30"/>
      <c r="P759" s="29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</row>
    <row r="760" spans="5:42">
      <c r="E760" s="30"/>
      <c r="F760" s="28"/>
      <c r="G760" s="30"/>
      <c r="H760" s="29"/>
      <c r="I760" s="28"/>
      <c r="J760" s="28"/>
      <c r="K760" s="28"/>
      <c r="L760" s="29"/>
      <c r="M760" s="28"/>
      <c r="N760" s="28"/>
      <c r="O760" s="30"/>
      <c r="P760" s="29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</row>
    <row r="761" spans="5:42">
      <c r="E761" s="30"/>
      <c r="F761" s="28"/>
      <c r="G761" s="30"/>
      <c r="H761" s="29"/>
      <c r="I761" s="28"/>
      <c r="J761" s="28"/>
      <c r="K761" s="28"/>
      <c r="L761" s="29"/>
      <c r="M761" s="28"/>
      <c r="N761" s="28"/>
      <c r="O761" s="30"/>
      <c r="P761" s="29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</row>
    <row r="762" spans="5:42">
      <c r="E762" s="30"/>
      <c r="F762" s="28"/>
      <c r="G762" s="30"/>
      <c r="H762" s="29"/>
      <c r="I762" s="28"/>
      <c r="J762" s="28"/>
      <c r="K762" s="28"/>
      <c r="L762" s="29"/>
      <c r="M762" s="28"/>
      <c r="N762" s="28"/>
      <c r="O762" s="30"/>
      <c r="P762" s="29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</row>
    <row r="763" spans="5:42">
      <c r="E763" s="30"/>
      <c r="F763" s="28"/>
      <c r="G763" s="30"/>
      <c r="H763" s="29"/>
      <c r="I763" s="28"/>
      <c r="J763" s="28"/>
      <c r="K763" s="28"/>
      <c r="L763" s="29"/>
      <c r="M763" s="28"/>
      <c r="N763" s="28"/>
      <c r="O763" s="30"/>
      <c r="P763" s="29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</row>
    <row r="764" spans="5:42">
      <c r="E764" s="30"/>
      <c r="F764" s="28"/>
      <c r="G764" s="30"/>
      <c r="H764" s="29"/>
      <c r="I764" s="28"/>
      <c r="J764" s="28"/>
      <c r="K764" s="28"/>
      <c r="L764" s="29"/>
      <c r="M764" s="28"/>
      <c r="N764" s="28"/>
      <c r="O764" s="30"/>
      <c r="P764" s="29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</row>
    <row r="765" spans="5:42">
      <c r="E765" s="30"/>
      <c r="F765" s="28"/>
      <c r="G765" s="30"/>
      <c r="H765" s="29"/>
      <c r="I765" s="28"/>
      <c r="J765" s="28"/>
      <c r="K765" s="28"/>
      <c r="L765" s="29"/>
      <c r="M765" s="28"/>
      <c r="N765" s="28"/>
      <c r="O765" s="30"/>
      <c r="P765" s="29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</row>
    <row r="766" spans="5:42">
      <c r="E766" s="30"/>
      <c r="F766" s="28"/>
      <c r="G766" s="30"/>
      <c r="H766" s="29"/>
      <c r="I766" s="28"/>
      <c r="J766" s="28"/>
      <c r="K766" s="28"/>
      <c r="L766" s="29"/>
      <c r="M766" s="28"/>
      <c r="N766" s="28"/>
      <c r="O766" s="30"/>
      <c r="P766" s="29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</row>
    <row r="767" spans="5:42">
      <c r="E767" s="30"/>
      <c r="F767" s="28"/>
      <c r="G767" s="30"/>
      <c r="H767" s="29"/>
      <c r="I767" s="28"/>
      <c r="J767" s="28"/>
      <c r="K767" s="28"/>
      <c r="L767" s="29"/>
      <c r="M767" s="28"/>
      <c r="N767" s="28"/>
      <c r="O767" s="30"/>
      <c r="P767" s="29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</row>
    <row r="768" spans="5:42">
      <c r="E768" s="30"/>
      <c r="F768" s="28"/>
      <c r="G768" s="30"/>
      <c r="H768" s="29"/>
      <c r="I768" s="28"/>
      <c r="J768" s="28"/>
      <c r="K768" s="28"/>
      <c r="L768" s="29"/>
      <c r="M768" s="28"/>
      <c r="N768" s="28"/>
      <c r="O768" s="30"/>
      <c r="P768" s="29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</row>
    <row r="769" spans="5:42">
      <c r="E769" s="30"/>
      <c r="F769" s="28"/>
      <c r="G769" s="30"/>
      <c r="H769" s="29"/>
      <c r="I769" s="28"/>
      <c r="J769" s="28"/>
      <c r="K769" s="28"/>
      <c r="L769" s="29"/>
      <c r="M769" s="28"/>
      <c r="N769" s="28"/>
      <c r="O769" s="30"/>
      <c r="P769" s="29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</row>
    <row r="770" spans="5:42">
      <c r="E770" s="30"/>
      <c r="F770" s="28"/>
      <c r="G770" s="30"/>
      <c r="H770" s="29"/>
      <c r="I770" s="28"/>
      <c r="J770" s="28"/>
      <c r="K770" s="28"/>
      <c r="L770" s="29"/>
      <c r="M770" s="28"/>
      <c r="N770" s="28"/>
      <c r="O770" s="30"/>
      <c r="P770" s="29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</row>
    <row r="771" spans="5:42">
      <c r="E771" s="30"/>
      <c r="F771" s="28"/>
      <c r="G771" s="30"/>
      <c r="H771" s="29"/>
      <c r="I771" s="28"/>
      <c r="J771" s="28"/>
      <c r="K771" s="28"/>
      <c r="L771" s="29"/>
      <c r="M771" s="28"/>
      <c r="N771" s="28"/>
      <c r="O771" s="30"/>
      <c r="P771" s="29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</row>
    <row r="772" spans="5:42">
      <c r="E772" s="30"/>
      <c r="F772" s="28"/>
      <c r="G772" s="30"/>
      <c r="H772" s="29"/>
      <c r="I772" s="28"/>
      <c r="J772" s="28"/>
      <c r="K772" s="28"/>
      <c r="L772" s="29"/>
      <c r="M772" s="28"/>
      <c r="N772" s="28"/>
      <c r="O772" s="30"/>
      <c r="P772" s="29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</row>
    <row r="773" spans="5:42">
      <c r="E773" s="30"/>
      <c r="F773" s="28"/>
      <c r="G773" s="30"/>
      <c r="H773" s="29"/>
      <c r="I773" s="28"/>
      <c r="J773" s="28"/>
      <c r="K773" s="28"/>
      <c r="L773" s="29"/>
      <c r="M773" s="28"/>
      <c r="N773" s="28"/>
      <c r="O773" s="30"/>
      <c r="P773" s="29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</row>
    <row r="774" spans="5:42">
      <c r="E774" s="30"/>
      <c r="F774" s="28"/>
      <c r="G774" s="30"/>
      <c r="H774" s="29"/>
      <c r="I774" s="28"/>
      <c r="J774" s="28"/>
      <c r="K774" s="28"/>
      <c r="L774" s="29"/>
      <c r="M774" s="28"/>
      <c r="N774" s="28"/>
      <c r="O774" s="30"/>
      <c r="P774" s="29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</row>
    <row r="775" spans="5:42">
      <c r="E775" s="30"/>
      <c r="F775" s="28"/>
      <c r="G775" s="30"/>
      <c r="H775" s="29"/>
      <c r="I775" s="28"/>
      <c r="J775" s="28"/>
      <c r="K775" s="28"/>
      <c r="L775" s="29"/>
      <c r="M775" s="28"/>
      <c r="N775" s="28"/>
      <c r="O775" s="30"/>
      <c r="P775" s="29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</row>
    <row r="776" spans="5:42">
      <c r="E776" s="30"/>
      <c r="F776" s="28"/>
      <c r="G776" s="30"/>
      <c r="H776" s="29"/>
      <c r="I776" s="28"/>
      <c r="J776" s="28"/>
      <c r="K776" s="28"/>
      <c r="L776" s="29"/>
      <c r="M776" s="28"/>
      <c r="N776" s="28"/>
      <c r="O776" s="30"/>
      <c r="P776" s="29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</row>
    <row r="777" spans="5:42">
      <c r="E777" s="30"/>
      <c r="F777" s="28"/>
      <c r="G777" s="30"/>
      <c r="H777" s="29"/>
      <c r="I777" s="28"/>
      <c r="J777" s="28"/>
      <c r="K777" s="28"/>
      <c r="L777" s="29"/>
      <c r="M777" s="28"/>
      <c r="N777" s="28"/>
      <c r="O777" s="30"/>
      <c r="P777" s="29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</row>
    <row r="778" spans="5:42">
      <c r="E778" s="30"/>
      <c r="F778" s="28"/>
      <c r="G778" s="30"/>
      <c r="H778" s="29"/>
      <c r="I778" s="28"/>
      <c r="J778" s="28"/>
      <c r="K778" s="28"/>
      <c r="L778" s="29"/>
      <c r="M778" s="28"/>
      <c r="N778" s="28"/>
      <c r="O778" s="30"/>
      <c r="P778" s="29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</row>
    <row r="779" spans="5:42">
      <c r="E779" s="30"/>
      <c r="F779" s="28"/>
      <c r="G779" s="30"/>
      <c r="H779" s="29"/>
      <c r="I779" s="28"/>
      <c r="J779" s="28"/>
      <c r="K779" s="28"/>
      <c r="L779" s="29"/>
      <c r="M779" s="28"/>
      <c r="N779" s="28"/>
      <c r="O779" s="30"/>
      <c r="P779" s="29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</row>
    <row r="780" spans="5:42">
      <c r="E780" s="30"/>
      <c r="F780" s="28"/>
      <c r="G780" s="30"/>
      <c r="H780" s="29"/>
      <c r="I780" s="28"/>
      <c r="J780" s="28"/>
      <c r="K780" s="28"/>
      <c r="L780" s="29"/>
      <c r="M780" s="28"/>
      <c r="N780" s="28"/>
      <c r="O780" s="30"/>
      <c r="P780" s="29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</row>
    <row r="781" spans="5:42">
      <c r="E781" s="30"/>
      <c r="F781" s="28"/>
      <c r="G781" s="30"/>
      <c r="H781" s="29"/>
      <c r="I781" s="28"/>
      <c r="J781" s="28"/>
      <c r="K781" s="28"/>
      <c r="L781" s="29"/>
      <c r="M781" s="28"/>
      <c r="N781" s="28"/>
      <c r="O781" s="30"/>
      <c r="P781" s="29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</row>
    <row r="782" spans="5:42">
      <c r="E782" s="30"/>
      <c r="F782" s="28"/>
      <c r="G782" s="30"/>
      <c r="H782" s="29"/>
      <c r="I782" s="28"/>
      <c r="J782" s="28"/>
      <c r="K782" s="28"/>
      <c r="L782" s="29"/>
      <c r="M782" s="28"/>
      <c r="N782" s="28"/>
      <c r="O782" s="30"/>
      <c r="P782" s="29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</row>
    <row r="783" spans="5:42">
      <c r="E783" s="30"/>
      <c r="F783" s="28"/>
      <c r="G783" s="30"/>
      <c r="H783" s="29"/>
      <c r="I783" s="28"/>
      <c r="J783" s="28"/>
      <c r="K783" s="28"/>
      <c r="L783" s="29"/>
      <c r="M783" s="28"/>
      <c r="N783" s="28"/>
      <c r="O783" s="30"/>
      <c r="P783" s="29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</row>
    <row r="784" spans="5:42">
      <c r="E784" s="30"/>
      <c r="F784" s="28"/>
      <c r="G784" s="30"/>
      <c r="H784" s="29"/>
      <c r="I784" s="28"/>
      <c r="J784" s="28"/>
      <c r="K784" s="28"/>
      <c r="L784" s="29"/>
      <c r="M784" s="28"/>
      <c r="N784" s="28"/>
      <c r="O784" s="30"/>
      <c r="P784" s="29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</row>
    <row r="785" spans="5:42">
      <c r="E785" s="30"/>
      <c r="F785" s="28"/>
      <c r="G785" s="30"/>
      <c r="H785" s="29"/>
      <c r="I785" s="28"/>
      <c r="J785" s="28"/>
      <c r="K785" s="28"/>
      <c r="L785" s="29"/>
      <c r="M785" s="28"/>
      <c r="N785" s="28"/>
      <c r="O785" s="30"/>
      <c r="P785" s="29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</row>
    <row r="786" spans="5:42">
      <c r="E786" s="30"/>
      <c r="F786" s="28"/>
      <c r="G786" s="30"/>
      <c r="H786" s="29"/>
      <c r="I786" s="28"/>
      <c r="J786" s="28"/>
      <c r="K786" s="28"/>
      <c r="L786" s="29"/>
      <c r="M786" s="28"/>
      <c r="N786" s="28"/>
      <c r="O786" s="30"/>
      <c r="P786" s="29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</row>
    <row r="787" spans="5:42">
      <c r="E787" s="30"/>
      <c r="F787" s="28"/>
      <c r="G787" s="30"/>
      <c r="H787" s="29"/>
      <c r="I787" s="28"/>
      <c r="J787" s="28"/>
      <c r="K787" s="28"/>
      <c r="L787" s="29"/>
      <c r="M787" s="28"/>
      <c r="N787" s="28"/>
      <c r="O787" s="30"/>
      <c r="P787" s="29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</row>
    <row r="788" spans="5:42">
      <c r="E788" s="30"/>
      <c r="F788" s="28"/>
      <c r="G788" s="30"/>
      <c r="H788" s="29"/>
      <c r="I788" s="28"/>
      <c r="J788" s="28"/>
      <c r="K788" s="28"/>
      <c r="L788" s="29"/>
      <c r="M788" s="28"/>
      <c r="N788" s="28"/>
      <c r="O788" s="30"/>
      <c r="P788" s="29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</row>
    <row r="789" spans="5:42">
      <c r="E789" s="30"/>
      <c r="F789" s="28"/>
      <c r="G789" s="30"/>
      <c r="H789" s="29"/>
      <c r="I789" s="28"/>
      <c r="J789" s="28"/>
      <c r="K789" s="28"/>
      <c r="L789" s="29"/>
      <c r="M789" s="28"/>
      <c r="N789" s="28"/>
      <c r="O789" s="30"/>
      <c r="P789" s="29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</row>
    <row r="790" spans="5:42">
      <c r="E790" s="30"/>
      <c r="F790" s="28"/>
      <c r="G790" s="30"/>
      <c r="H790" s="29"/>
      <c r="I790" s="28"/>
      <c r="J790" s="28"/>
      <c r="K790" s="28"/>
      <c r="L790" s="29"/>
      <c r="M790" s="28"/>
      <c r="N790" s="28"/>
      <c r="O790" s="30"/>
      <c r="P790" s="29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</row>
    <row r="791" spans="5:42">
      <c r="E791" s="30"/>
      <c r="F791" s="28"/>
      <c r="G791" s="30"/>
      <c r="H791" s="29"/>
      <c r="I791" s="28"/>
      <c r="J791" s="28"/>
      <c r="K791" s="28"/>
      <c r="L791" s="29"/>
      <c r="M791" s="28"/>
      <c r="N791" s="28"/>
      <c r="O791" s="30"/>
      <c r="P791" s="29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</row>
    <row r="792" spans="5:42">
      <c r="E792" s="30"/>
      <c r="F792" s="28"/>
      <c r="G792" s="30"/>
      <c r="H792" s="29"/>
      <c r="I792" s="28"/>
      <c r="J792" s="28"/>
      <c r="K792" s="28"/>
      <c r="L792" s="29"/>
      <c r="M792" s="28"/>
      <c r="N792" s="28"/>
      <c r="O792" s="30"/>
      <c r="P792" s="29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</row>
    <row r="793" spans="5:42">
      <c r="E793" s="30"/>
      <c r="F793" s="28"/>
      <c r="G793" s="30"/>
      <c r="H793" s="29"/>
      <c r="I793" s="28"/>
      <c r="J793" s="28"/>
      <c r="K793" s="28"/>
      <c r="L793" s="29"/>
      <c r="M793" s="28"/>
      <c r="N793" s="28"/>
      <c r="O793" s="30"/>
      <c r="P793" s="29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</row>
    <row r="794" spans="5:42">
      <c r="E794" s="30"/>
      <c r="F794" s="28"/>
      <c r="G794" s="30"/>
      <c r="H794" s="29"/>
      <c r="I794" s="28"/>
      <c r="J794" s="28"/>
      <c r="K794" s="28"/>
      <c r="L794" s="29"/>
      <c r="M794" s="28"/>
      <c r="N794" s="28"/>
      <c r="O794" s="30"/>
      <c r="P794" s="29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</row>
    <row r="795" spans="5:42">
      <c r="E795" s="30"/>
      <c r="F795" s="28"/>
      <c r="G795" s="30"/>
      <c r="H795" s="29"/>
      <c r="I795" s="28"/>
      <c r="J795" s="28"/>
      <c r="K795" s="28"/>
      <c r="L795" s="29"/>
      <c r="M795" s="28"/>
      <c r="N795" s="28"/>
      <c r="O795" s="30"/>
      <c r="P795" s="29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</row>
    <row r="796" spans="5:42">
      <c r="E796" s="30"/>
      <c r="F796" s="28"/>
      <c r="G796" s="30"/>
      <c r="H796" s="29"/>
      <c r="I796" s="28"/>
      <c r="J796" s="28"/>
      <c r="K796" s="28"/>
      <c r="L796" s="29"/>
      <c r="M796" s="28"/>
      <c r="N796" s="28"/>
      <c r="O796" s="30"/>
      <c r="P796" s="29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</row>
    <row r="797" spans="5:42">
      <c r="E797" s="30"/>
      <c r="F797" s="28"/>
      <c r="G797" s="30"/>
      <c r="H797" s="29"/>
      <c r="I797" s="28"/>
      <c r="J797" s="28"/>
      <c r="K797" s="28"/>
      <c r="L797" s="29"/>
      <c r="M797" s="28"/>
      <c r="N797" s="28"/>
      <c r="O797" s="30"/>
      <c r="P797" s="29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</row>
    <row r="798" spans="5:42">
      <c r="E798" s="30"/>
      <c r="F798" s="28"/>
      <c r="G798" s="30"/>
      <c r="H798" s="29"/>
      <c r="I798" s="28"/>
      <c r="J798" s="28"/>
      <c r="K798" s="28"/>
      <c r="L798" s="29"/>
      <c r="M798" s="28"/>
      <c r="N798" s="28"/>
      <c r="O798" s="30"/>
      <c r="P798" s="29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</row>
    <row r="799" spans="5:42">
      <c r="E799" s="30"/>
      <c r="F799" s="28"/>
      <c r="G799" s="30"/>
      <c r="H799" s="29"/>
      <c r="I799" s="28"/>
      <c r="J799" s="28"/>
      <c r="K799" s="28"/>
      <c r="L799" s="29"/>
      <c r="M799" s="28"/>
      <c r="N799" s="28"/>
      <c r="O799" s="30"/>
      <c r="P799" s="29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</row>
    <row r="800" spans="5:42">
      <c r="E800" s="30"/>
      <c r="F800" s="28"/>
      <c r="G800" s="30"/>
      <c r="H800" s="29"/>
      <c r="I800" s="28"/>
      <c r="J800" s="28"/>
      <c r="K800" s="28"/>
      <c r="L800" s="29"/>
      <c r="M800" s="28"/>
      <c r="N800" s="28"/>
      <c r="O800" s="30"/>
      <c r="P800" s="29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</row>
    <row r="801" spans="5:42">
      <c r="E801" s="30"/>
      <c r="F801" s="28"/>
      <c r="G801" s="30"/>
      <c r="H801" s="29"/>
      <c r="I801" s="28"/>
      <c r="J801" s="28"/>
      <c r="K801" s="28"/>
      <c r="L801" s="29"/>
      <c r="M801" s="28"/>
      <c r="N801" s="28"/>
      <c r="O801" s="30"/>
      <c r="P801" s="29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</row>
    <row r="802" spans="5:42">
      <c r="E802" s="30"/>
      <c r="F802" s="28"/>
      <c r="G802" s="30"/>
      <c r="H802" s="29"/>
      <c r="I802" s="28"/>
      <c r="J802" s="28"/>
      <c r="K802" s="28"/>
      <c r="L802" s="29"/>
      <c r="M802" s="28"/>
      <c r="N802" s="28"/>
      <c r="O802" s="30"/>
      <c r="P802" s="29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</row>
    <row r="803" spans="5:42">
      <c r="E803" s="30"/>
      <c r="F803" s="28"/>
      <c r="G803" s="30"/>
      <c r="H803" s="29"/>
      <c r="I803" s="28"/>
      <c r="J803" s="28"/>
      <c r="K803" s="28"/>
      <c r="L803" s="29"/>
      <c r="M803" s="28"/>
      <c r="N803" s="28"/>
      <c r="O803" s="30"/>
      <c r="P803" s="29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</row>
    <row r="804" spans="5:42">
      <c r="E804" s="30"/>
      <c r="F804" s="28"/>
      <c r="G804" s="30"/>
      <c r="H804" s="29"/>
      <c r="I804" s="28"/>
      <c r="J804" s="28"/>
      <c r="K804" s="28"/>
      <c r="L804" s="29"/>
      <c r="M804" s="28"/>
      <c r="N804" s="28"/>
      <c r="O804" s="30"/>
      <c r="P804" s="29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</row>
    <row r="805" spans="5:42">
      <c r="E805" s="30"/>
      <c r="F805" s="28"/>
      <c r="G805" s="30"/>
      <c r="H805" s="29"/>
      <c r="I805" s="28"/>
      <c r="J805" s="28"/>
      <c r="K805" s="28"/>
      <c r="L805" s="29"/>
      <c r="M805" s="28"/>
      <c r="N805" s="28"/>
      <c r="O805" s="30"/>
      <c r="P805" s="29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</row>
    <row r="806" spans="5:42">
      <c r="E806" s="30"/>
      <c r="F806" s="28"/>
      <c r="G806" s="30"/>
      <c r="H806" s="29"/>
      <c r="I806" s="28"/>
      <c r="J806" s="28"/>
      <c r="K806" s="28"/>
      <c r="L806" s="29"/>
      <c r="M806" s="28"/>
      <c r="N806" s="28"/>
      <c r="O806" s="30"/>
      <c r="P806" s="29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</row>
    <row r="807" spans="5:42">
      <c r="E807" s="30"/>
      <c r="F807" s="28"/>
      <c r="G807" s="30"/>
      <c r="H807" s="29"/>
      <c r="I807" s="28"/>
      <c r="J807" s="28"/>
      <c r="K807" s="28"/>
      <c r="L807" s="29"/>
      <c r="M807" s="28"/>
      <c r="N807" s="28"/>
      <c r="O807" s="30"/>
      <c r="P807" s="29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</row>
    <row r="808" spans="5:42">
      <c r="E808" s="30"/>
      <c r="F808" s="28"/>
      <c r="G808" s="30"/>
      <c r="H808" s="29"/>
      <c r="I808" s="28"/>
      <c r="J808" s="28"/>
      <c r="K808" s="28"/>
      <c r="L808" s="29"/>
      <c r="M808" s="28"/>
      <c r="N808" s="28"/>
      <c r="O808" s="30"/>
      <c r="P808" s="29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</row>
    <row r="809" spans="5:42">
      <c r="E809" s="30"/>
      <c r="F809" s="28"/>
      <c r="G809" s="30"/>
      <c r="H809" s="29"/>
      <c r="I809" s="28"/>
      <c r="J809" s="28"/>
      <c r="K809" s="28"/>
      <c r="L809" s="29"/>
      <c r="M809" s="28"/>
      <c r="N809" s="28"/>
      <c r="O809" s="30"/>
      <c r="P809" s="29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</row>
    <row r="810" spans="5:42">
      <c r="E810" s="30"/>
      <c r="F810" s="28"/>
      <c r="G810" s="30"/>
      <c r="H810" s="29"/>
      <c r="I810" s="28"/>
      <c r="J810" s="28"/>
      <c r="K810" s="28"/>
      <c r="L810" s="29"/>
      <c r="M810" s="28"/>
      <c r="N810" s="28"/>
      <c r="O810" s="30"/>
      <c r="P810" s="29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</row>
    <row r="811" spans="5:42">
      <c r="E811" s="30"/>
      <c r="F811" s="28"/>
      <c r="G811" s="30"/>
      <c r="H811" s="29"/>
      <c r="I811" s="28"/>
      <c r="J811" s="28"/>
      <c r="K811" s="28"/>
      <c r="L811" s="29"/>
      <c r="M811" s="28"/>
      <c r="N811" s="28"/>
      <c r="O811" s="30"/>
      <c r="P811" s="29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</row>
    <row r="812" spans="5:42">
      <c r="E812" s="30"/>
      <c r="F812" s="28"/>
      <c r="G812" s="30"/>
      <c r="H812" s="29"/>
      <c r="I812" s="28"/>
      <c r="J812" s="28"/>
      <c r="K812" s="28"/>
      <c r="L812" s="29"/>
      <c r="M812" s="28"/>
      <c r="N812" s="28"/>
      <c r="O812" s="30"/>
      <c r="P812" s="29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</row>
    <row r="813" spans="5:42">
      <c r="E813" s="30"/>
      <c r="F813" s="28"/>
      <c r="G813" s="30"/>
      <c r="H813" s="29"/>
      <c r="I813" s="28"/>
      <c r="J813" s="28"/>
      <c r="K813" s="28"/>
      <c r="L813" s="29"/>
      <c r="M813" s="28"/>
      <c r="N813" s="28"/>
      <c r="O813" s="30"/>
      <c r="P813" s="29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</row>
    <row r="814" spans="5:42">
      <c r="E814" s="30"/>
      <c r="F814" s="28"/>
      <c r="G814" s="30"/>
      <c r="H814" s="29"/>
      <c r="I814" s="28"/>
      <c r="J814" s="28"/>
      <c r="K814" s="28"/>
      <c r="L814" s="29"/>
      <c r="M814" s="28"/>
      <c r="N814" s="28"/>
      <c r="O814" s="30"/>
      <c r="P814" s="29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</row>
    <row r="815" spans="5:42">
      <c r="E815" s="30"/>
      <c r="F815" s="28"/>
      <c r="G815" s="30"/>
      <c r="H815" s="29"/>
      <c r="I815" s="28"/>
      <c r="J815" s="28"/>
      <c r="K815" s="28"/>
      <c r="L815" s="29"/>
      <c r="M815" s="28"/>
      <c r="N815" s="28"/>
      <c r="O815" s="30"/>
      <c r="P815" s="29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</row>
    <row r="816" spans="5:42">
      <c r="E816" s="30"/>
      <c r="F816" s="28"/>
      <c r="G816" s="30"/>
      <c r="H816" s="29"/>
      <c r="I816" s="28"/>
      <c r="J816" s="28"/>
      <c r="K816" s="28"/>
      <c r="L816" s="29"/>
      <c r="M816" s="28"/>
      <c r="N816" s="28"/>
      <c r="O816" s="30"/>
      <c r="P816" s="29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</row>
    <row r="817" spans="5:42">
      <c r="E817" s="30"/>
      <c r="F817" s="28"/>
      <c r="G817" s="30"/>
      <c r="H817" s="29"/>
      <c r="I817" s="28"/>
      <c r="J817" s="28"/>
      <c r="K817" s="28"/>
      <c r="L817" s="29"/>
      <c r="M817" s="28"/>
      <c r="N817" s="28"/>
      <c r="O817" s="30"/>
      <c r="P817" s="29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</row>
    <row r="818" spans="5:42">
      <c r="E818" s="30"/>
      <c r="F818" s="28"/>
      <c r="G818" s="30"/>
      <c r="H818" s="29"/>
      <c r="I818" s="28"/>
      <c r="J818" s="28"/>
      <c r="K818" s="28"/>
      <c r="L818" s="29"/>
      <c r="M818" s="28"/>
      <c r="N818" s="28"/>
      <c r="O818" s="30"/>
      <c r="P818" s="29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</row>
    <row r="819" spans="5:42">
      <c r="E819" s="30"/>
      <c r="F819" s="28"/>
      <c r="G819" s="30"/>
      <c r="H819" s="29"/>
      <c r="I819" s="28"/>
      <c r="J819" s="28"/>
      <c r="K819" s="28"/>
      <c r="L819" s="29"/>
      <c r="M819" s="28"/>
      <c r="N819" s="28"/>
      <c r="O819" s="30"/>
      <c r="P819" s="29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</row>
    <row r="820" spans="5:42">
      <c r="E820" s="30"/>
      <c r="F820" s="28"/>
      <c r="G820" s="30"/>
      <c r="H820" s="29"/>
      <c r="I820" s="28"/>
      <c r="J820" s="28"/>
      <c r="K820" s="28"/>
      <c r="L820" s="29"/>
      <c r="M820" s="28"/>
      <c r="N820" s="28"/>
      <c r="O820" s="30"/>
      <c r="P820" s="29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</row>
    <row r="821" spans="5:42">
      <c r="E821" s="30"/>
      <c r="F821" s="28"/>
      <c r="G821" s="30"/>
      <c r="H821" s="29"/>
      <c r="I821" s="28"/>
      <c r="J821" s="28"/>
      <c r="K821" s="28"/>
      <c r="L821" s="29"/>
      <c r="M821" s="28"/>
      <c r="N821" s="28"/>
      <c r="O821" s="30"/>
      <c r="P821" s="29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</row>
    <row r="822" spans="5:42">
      <c r="E822" s="30"/>
      <c r="F822" s="28"/>
      <c r="G822" s="30"/>
      <c r="H822" s="29"/>
      <c r="I822" s="28"/>
      <c r="J822" s="28"/>
      <c r="K822" s="28"/>
      <c r="L822" s="29"/>
      <c r="M822" s="28"/>
      <c r="N822" s="28"/>
      <c r="O822" s="30"/>
      <c r="P822" s="29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</row>
    <row r="823" spans="5:42">
      <c r="E823" s="30"/>
      <c r="F823" s="28"/>
      <c r="G823" s="30"/>
      <c r="H823" s="29"/>
      <c r="I823" s="28"/>
      <c r="J823" s="28"/>
      <c r="K823" s="28"/>
      <c r="L823" s="29"/>
      <c r="M823" s="28"/>
      <c r="N823" s="28"/>
      <c r="O823" s="30"/>
      <c r="P823" s="29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</row>
    <row r="824" spans="5:42">
      <c r="E824" s="30"/>
      <c r="F824" s="28"/>
      <c r="G824" s="30"/>
      <c r="H824" s="29"/>
      <c r="I824" s="28"/>
      <c r="J824" s="28"/>
      <c r="K824" s="28"/>
      <c r="L824" s="29"/>
      <c r="M824" s="28"/>
      <c r="N824" s="28"/>
      <c r="O824" s="30"/>
      <c r="P824" s="29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</row>
    <row r="825" spans="5:42">
      <c r="E825" s="30"/>
      <c r="F825" s="28"/>
      <c r="G825" s="30"/>
      <c r="H825" s="29"/>
      <c r="I825" s="28"/>
      <c r="J825" s="28"/>
      <c r="K825" s="28"/>
      <c r="L825" s="29"/>
      <c r="M825" s="28"/>
      <c r="N825" s="28"/>
      <c r="O825" s="30"/>
      <c r="P825" s="29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</row>
    <row r="826" spans="5:42">
      <c r="E826" s="30"/>
      <c r="F826" s="28"/>
      <c r="G826" s="30"/>
      <c r="H826" s="29"/>
      <c r="I826" s="28"/>
      <c r="J826" s="28"/>
      <c r="K826" s="28"/>
      <c r="L826" s="29"/>
      <c r="M826" s="28"/>
      <c r="N826" s="28"/>
      <c r="O826" s="30"/>
      <c r="P826" s="29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</row>
    <row r="827" spans="5:42">
      <c r="E827" s="30"/>
      <c r="F827" s="28"/>
      <c r="G827" s="30"/>
      <c r="H827" s="29"/>
      <c r="I827" s="28"/>
      <c r="J827" s="28"/>
      <c r="K827" s="28"/>
      <c r="L827" s="29"/>
      <c r="M827" s="28"/>
      <c r="N827" s="28"/>
      <c r="O827" s="30"/>
      <c r="P827" s="29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</row>
    <row r="828" spans="5:42">
      <c r="E828" s="30"/>
      <c r="F828" s="28"/>
      <c r="G828" s="30"/>
      <c r="H828" s="29"/>
      <c r="I828" s="28"/>
      <c r="J828" s="28"/>
      <c r="K828" s="28"/>
      <c r="L828" s="29"/>
      <c r="M828" s="28"/>
      <c r="N828" s="28"/>
      <c r="O828" s="30"/>
      <c r="P828" s="29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</row>
    <row r="829" spans="5:42">
      <c r="E829" s="30"/>
      <c r="F829" s="28"/>
      <c r="G829" s="30"/>
      <c r="H829" s="29"/>
      <c r="I829" s="28"/>
      <c r="J829" s="28"/>
      <c r="K829" s="28"/>
      <c r="L829" s="29"/>
      <c r="M829" s="28"/>
      <c r="N829" s="28"/>
      <c r="O829" s="30"/>
      <c r="P829" s="29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</row>
    <row r="830" spans="5:42">
      <c r="E830" s="30"/>
      <c r="F830" s="28"/>
      <c r="G830" s="30"/>
      <c r="H830" s="29"/>
      <c r="I830" s="28"/>
      <c r="J830" s="28"/>
      <c r="K830" s="28"/>
      <c r="L830" s="29"/>
      <c r="M830" s="28"/>
      <c r="N830" s="28"/>
      <c r="O830" s="30"/>
      <c r="P830" s="29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</row>
    <row r="831" spans="5:42">
      <c r="E831" s="30"/>
      <c r="F831" s="28"/>
      <c r="G831" s="30"/>
      <c r="H831" s="29"/>
      <c r="I831" s="28"/>
      <c r="J831" s="28"/>
      <c r="K831" s="28"/>
      <c r="L831" s="29"/>
      <c r="M831" s="28"/>
      <c r="N831" s="28"/>
      <c r="O831" s="30"/>
      <c r="P831" s="29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</row>
    <row r="832" spans="5:42">
      <c r="E832" s="30"/>
      <c r="F832" s="28"/>
      <c r="G832" s="30"/>
      <c r="H832" s="29"/>
      <c r="I832" s="28"/>
      <c r="J832" s="28"/>
      <c r="K832" s="28"/>
      <c r="L832" s="29"/>
      <c r="M832" s="28"/>
      <c r="N832" s="28"/>
      <c r="O832" s="30"/>
      <c r="P832" s="29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</row>
    <row r="833" spans="5:42">
      <c r="E833" s="30"/>
      <c r="F833" s="28"/>
      <c r="G833" s="30"/>
      <c r="H833" s="29"/>
      <c r="I833" s="28"/>
      <c r="J833" s="28"/>
      <c r="K833" s="28"/>
      <c r="L833" s="29"/>
      <c r="M833" s="28"/>
      <c r="N833" s="28"/>
      <c r="O833" s="30"/>
      <c r="P833" s="29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</row>
    <row r="834" spans="5:42">
      <c r="E834" s="30"/>
      <c r="F834" s="28"/>
      <c r="G834" s="30"/>
      <c r="H834" s="29"/>
      <c r="I834" s="28"/>
      <c r="J834" s="28"/>
      <c r="K834" s="28"/>
      <c r="L834" s="29"/>
      <c r="M834" s="28"/>
      <c r="N834" s="28"/>
      <c r="O834" s="30"/>
      <c r="P834" s="29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</row>
    <row r="835" spans="5:42">
      <c r="E835" s="30"/>
      <c r="F835" s="28"/>
      <c r="G835" s="30"/>
      <c r="H835" s="29"/>
      <c r="I835" s="28"/>
      <c r="J835" s="28"/>
      <c r="K835" s="28"/>
      <c r="L835" s="29"/>
      <c r="M835" s="28"/>
      <c r="N835" s="28"/>
      <c r="O835" s="30"/>
      <c r="P835" s="29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</row>
    <row r="836" spans="5:42">
      <c r="E836" s="30"/>
      <c r="F836" s="28"/>
      <c r="G836" s="30"/>
      <c r="H836" s="29"/>
      <c r="I836" s="28"/>
      <c r="J836" s="28"/>
      <c r="K836" s="28"/>
      <c r="L836" s="29"/>
      <c r="M836" s="28"/>
      <c r="N836" s="28"/>
      <c r="O836" s="30"/>
      <c r="P836" s="29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</row>
    <row r="837" spans="5:42">
      <c r="E837" s="30"/>
      <c r="F837" s="28"/>
      <c r="G837" s="30"/>
      <c r="H837" s="29"/>
      <c r="I837" s="28"/>
      <c r="J837" s="28"/>
      <c r="K837" s="28"/>
      <c r="L837" s="29"/>
      <c r="M837" s="28"/>
      <c r="N837" s="28"/>
      <c r="O837" s="30"/>
      <c r="P837" s="29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</row>
    <row r="838" spans="5:42">
      <c r="E838" s="30"/>
      <c r="F838" s="28"/>
      <c r="G838" s="30"/>
      <c r="H838" s="29"/>
      <c r="I838" s="28"/>
      <c r="J838" s="28"/>
      <c r="K838" s="28"/>
      <c r="L838" s="29"/>
      <c r="M838" s="28"/>
      <c r="N838" s="28"/>
      <c r="O838" s="30"/>
      <c r="P838" s="29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</row>
    <row r="839" spans="5:42">
      <c r="E839" s="30"/>
      <c r="F839" s="28"/>
      <c r="G839" s="30"/>
      <c r="H839" s="29"/>
      <c r="I839" s="28"/>
      <c r="J839" s="28"/>
      <c r="K839" s="28"/>
      <c r="L839" s="29"/>
      <c r="M839" s="28"/>
      <c r="N839" s="28"/>
      <c r="O839" s="30"/>
      <c r="P839" s="29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</row>
    <row r="840" spans="5:42">
      <c r="E840" s="30"/>
      <c r="F840" s="28"/>
      <c r="G840" s="30"/>
      <c r="H840" s="29"/>
      <c r="I840" s="28"/>
      <c r="J840" s="28"/>
      <c r="K840" s="28"/>
      <c r="L840" s="29"/>
      <c r="M840" s="28"/>
      <c r="N840" s="28"/>
      <c r="O840" s="30"/>
      <c r="P840" s="29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</row>
    <row r="841" spans="5:42">
      <c r="E841" s="30"/>
      <c r="F841" s="28"/>
      <c r="G841" s="30"/>
      <c r="H841" s="29"/>
      <c r="I841" s="28"/>
      <c r="J841" s="28"/>
      <c r="K841" s="28"/>
      <c r="L841" s="29"/>
      <c r="M841" s="28"/>
      <c r="N841" s="28"/>
      <c r="O841" s="30"/>
      <c r="P841" s="29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</row>
    <row r="842" spans="5:42">
      <c r="E842" s="30"/>
      <c r="F842" s="28"/>
      <c r="G842" s="30"/>
      <c r="H842" s="29"/>
      <c r="I842" s="28"/>
      <c r="J842" s="28"/>
      <c r="K842" s="28"/>
      <c r="L842" s="29"/>
      <c r="M842" s="28"/>
      <c r="N842" s="28"/>
      <c r="O842" s="30"/>
      <c r="P842" s="29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</row>
    <row r="843" spans="5:42">
      <c r="E843" s="30"/>
      <c r="F843" s="28"/>
      <c r="G843" s="30"/>
      <c r="H843" s="29"/>
      <c r="I843" s="28"/>
      <c r="J843" s="28"/>
      <c r="K843" s="28"/>
      <c r="L843" s="29"/>
      <c r="M843" s="28"/>
      <c r="N843" s="28"/>
      <c r="O843" s="30"/>
      <c r="P843" s="29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</row>
    <row r="844" spans="5:42">
      <c r="E844" s="30"/>
      <c r="F844" s="28"/>
      <c r="G844" s="30"/>
      <c r="H844" s="29"/>
      <c r="I844" s="28"/>
      <c r="J844" s="28"/>
      <c r="K844" s="28"/>
      <c r="L844" s="29"/>
      <c r="M844" s="28"/>
      <c r="N844" s="28"/>
      <c r="O844" s="30"/>
      <c r="P844" s="29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</row>
    <row r="845" spans="5:42">
      <c r="E845" s="30"/>
      <c r="F845" s="28"/>
      <c r="G845" s="30"/>
      <c r="H845" s="29"/>
      <c r="I845" s="28"/>
      <c r="J845" s="28"/>
      <c r="K845" s="28"/>
      <c r="L845" s="29"/>
      <c r="M845" s="28"/>
      <c r="N845" s="28"/>
      <c r="O845" s="30"/>
      <c r="P845" s="29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</row>
    <row r="846" spans="5:42">
      <c r="E846" s="30"/>
      <c r="F846" s="28"/>
      <c r="G846" s="30"/>
      <c r="H846" s="29"/>
      <c r="I846" s="28"/>
      <c r="J846" s="28"/>
      <c r="K846" s="28"/>
      <c r="L846" s="29"/>
      <c r="M846" s="28"/>
      <c r="N846" s="28"/>
      <c r="O846" s="30"/>
      <c r="P846" s="29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</row>
    <row r="847" spans="5:42">
      <c r="E847" s="30"/>
      <c r="F847" s="28"/>
      <c r="G847" s="30"/>
      <c r="H847" s="29"/>
      <c r="I847" s="28"/>
      <c r="J847" s="28"/>
      <c r="K847" s="28"/>
      <c r="L847" s="29"/>
      <c r="M847" s="28"/>
      <c r="N847" s="28"/>
      <c r="O847" s="30"/>
      <c r="P847" s="29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</row>
    <row r="848" spans="5:42">
      <c r="E848" s="30"/>
      <c r="F848" s="28"/>
      <c r="G848" s="30"/>
      <c r="H848" s="29"/>
      <c r="I848" s="28"/>
      <c r="J848" s="28"/>
      <c r="K848" s="28"/>
      <c r="L848" s="29"/>
      <c r="M848" s="28"/>
      <c r="N848" s="28"/>
      <c r="O848" s="30"/>
      <c r="P848" s="29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</row>
    <row r="849" spans="5:42">
      <c r="E849" s="30"/>
      <c r="F849" s="28"/>
      <c r="G849" s="30"/>
      <c r="H849" s="29"/>
      <c r="I849" s="28"/>
      <c r="J849" s="28"/>
      <c r="K849" s="28"/>
      <c r="L849" s="29"/>
      <c r="M849" s="28"/>
      <c r="N849" s="28"/>
      <c r="O849" s="30"/>
      <c r="P849" s="29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</row>
    <row r="850" spans="5:42">
      <c r="E850" s="30"/>
      <c r="F850" s="28"/>
      <c r="G850" s="30"/>
      <c r="H850" s="29"/>
      <c r="I850" s="28"/>
      <c r="J850" s="28"/>
      <c r="K850" s="28"/>
      <c r="L850" s="29"/>
      <c r="M850" s="28"/>
      <c r="N850" s="28"/>
      <c r="O850" s="30"/>
      <c r="P850" s="29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</row>
    <row r="851" spans="5:42">
      <c r="E851" s="30"/>
      <c r="F851" s="28"/>
      <c r="G851" s="30"/>
      <c r="H851" s="29"/>
      <c r="I851" s="28"/>
      <c r="J851" s="28"/>
      <c r="K851" s="28"/>
      <c r="L851" s="29"/>
      <c r="M851" s="28"/>
      <c r="N851" s="28"/>
      <c r="O851" s="30"/>
      <c r="P851" s="29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</row>
    <row r="852" spans="5:42">
      <c r="E852" s="30"/>
      <c r="F852" s="28"/>
      <c r="G852" s="30"/>
      <c r="H852" s="29"/>
      <c r="I852" s="28"/>
      <c r="J852" s="28"/>
      <c r="K852" s="28"/>
      <c r="L852" s="29"/>
      <c r="M852" s="28"/>
      <c r="N852" s="28"/>
      <c r="O852" s="30"/>
      <c r="P852" s="29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</row>
    <row r="853" spans="5:42">
      <c r="E853" s="30"/>
      <c r="F853" s="28"/>
      <c r="G853" s="30"/>
      <c r="H853" s="29"/>
      <c r="I853" s="28"/>
      <c r="J853" s="28"/>
      <c r="K853" s="28"/>
      <c r="L853" s="29"/>
      <c r="M853" s="28"/>
      <c r="N853" s="28"/>
      <c r="O853" s="30"/>
      <c r="P853" s="29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</row>
    <row r="854" spans="5:42">
      <c r="E854" s="30"/>
      <c r="F854" s="28"/>
      <c r="G854" s="30"/>
      <c r="H854" s="29"/>
      <c r="I854" s="28"/>
      <c r="J854" s="28"/>
      <c r="K854" s="28"/>
      <c r="L854" s="29"/>
      <c r="M854" s="28"/>
      <c r="N854" s="28"/>
      <c r="O854" s="30"/>
      <c r="P854" s="29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</row>
    <row r="855" spans="5:42">
      <c r="E855" s="30"/>
      <c r="F855" s="28"/>
      <c r="G855" s="30"/>
      <c r="H855" s="29"/>
      <c r="I855" s="28"/>
      <c r="J855" s="28"/>
      <c r="K855" s="28"/>
      <c r="L855" s="29"/>
      <c r="M855" s="28"/>
      <c r="N855" s="28"/>
      <c r="O855" s="30"/>
      <c r="P855" s="29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</row>
    <row r="856" spans="5:42">
      <c r="E856" s="30"/>
      <c r="F856" s="28"/>
      <c r="G856" s="30"/>
      <c r="H856" s="29"/>
      <c r="I856" s="28"/>
      <c r="J856" s="28"/>
      <c r="K856" s="28"/>
      <c r="L856" s="29"/>
      <c r="M856" s="28"/>
      <c r="N856" s="28"/>
      <c r="O856" s="30"/>
      <c r="P856" s="29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</row>
    <row r="857" spans="5:42">
      <c r="E857" s="30"/>
      <c r="F857" s="28"/>
      <c r="G857" s="30"/>
      <c r="H857" s="29"/>
      <c r="I857" s="28"/>
      <c r="J857" s="28"/>
      <c r="K857" s="28"/>
      <c r="L857" s="29"/>
      <c r="M857" s="28"/>
      <c r="N857" s="28"/>
      <c r="O857" s="30"/>
      <c r="P857" s="29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</row>
    <row r="858" spans="5:42">
      <c r="E858" s="30"/>
      <c r="F858" s="28"/>
      <c r="G858" s="30"/>
      <c r="H858" s="29"/>
      <c r="I858" s="28"/>
      <c r="J858" s="28"/>
      <c r="K858" s="28"/>
      <c r="L858" s="29"/>
      <c r="M858" s="28"/>
      <c r="N858" s="28"/>
      <c r="O858" s="30"/>
      <c r="P858" s="29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</row>
    <row r="859" spans="5:42">
      <c r="E859" s="30"/>
      <c r="F859" s="28"/>
      <c r="G859" s="30"/>
      <c r="H859" s="29"/>
      <c r="I859" s="28"/>
      <c r="J859" s="28"/>
      <c r="K859" s="28"/>
      <c r="L859" s="29"/>
      <c r="M859" s="28"/>
      <c r="N859" s="28"/>
      <c r="O859" s="30"/>
      <c r="P859" s="29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</row>
    <row r="860" spans="5:42">
      <c r="E860" s="30"/>
      <c r="F860" s="28"/>
      <c r="G860" s="30"/>
      <c r="H860" s="29"/>
      <c r="I860" s="28"/>
      <c r="J860" s="28"/>
      <c r="K860" s="28"/>
      <c r="L860" s="29"/>
      <c r="M860" s="28"/>
      <c r="N860" s="28"/>
      <c r="O860" s="30"/>
      <c r="P860" s="29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</row>
    <row r="861" spans="5:42">
      <c r="E861" s="30"/>
      <c r="F861" s="28"/>
      <c r="G861" s="30"/>
      <c r="H861" s="29"/>
      <c r="I861" s="28"/>
      <c r="J861" s="28"/>
      <c r="K861" s="28"/>
      <c r="L861" s="29"/>
      <c r="M861" s="28"/>
      <c r="N861" s="28"/>
      <c r="O861" s="30"/>
      <c r="P861" s="29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</row>
    <row r="862" spans="5:42">
      <c r="E862" s="30"/>
      <c r="F862" s="28"/>
      <c r="G862" s="30"/>
      <c r="H862" s="29"/>
      <c r="I862" s="28"/>
      <c r="J862" s="28"/>
      <c r="K862" s="28"/>
      <c r="L862" s="29"/>
      <c r="M862" s="28"/>
      <c r="N862" s="28"/>
      <c r="O862" s="30"/>
      <c r="P862" s="29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</row>
    <row r="863" spans="5:42">
      <c r="E863" s="30"/>
      <c r="F863" s="28"/>
      <c r="G863" s="30"/>
      <c r="H863" s="29"/>
      <c r="I863" s="28"/>
      <c r="J863" s="28"/>
      <c r="K863" s="28"/>
      <c r="L863" s="29"/>
      <c r="M863" s="28"/>
      <c r="N863" s="28"/>
      <c r="O863" s="30"/>
      <c r="P863" s="29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</row>
    <row r="864" spans="5:42">
      <c r="E864" s="30"/>
      <c r="F864" s="28"/>
      <c r="G864" s="30"/>
      <c r="H864" s="29"/>
      <c r="I864" s="28"/>
      <c r="J864" s="28"/>
      <c r="K864" s="28"/>
      <c r="L864" s="29"/>
      <c r="M864" s="28"/>
      <c r="N864" s="28"/>
      <c r="O864" s="30"/>
      <c r="P864" s="29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</row>
    <row r="865" spans="5:42">
      <c r="E865" s="30"/>
      <c r="F865" s="28"/>
      <c r="G865" s="30"/>
      <c r="H865" s="29"/>
      <c r="I865" s="28"/>
      <c r="J865" s="28"/>
      <c r="K865" s="28"/>
      <c r="L865" s="29"/>
      <c r="M865" s="28"/>
      <c r="N865" s="28"/>
      <c r="O865" s="30"/>
      <c r="P865" s="29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</row>
    <row r="866" spans="5:42">
      <c r="E866" s="30"/>
      <c r="F866" s="28"/>
      <c r="G866" s="30"/>
      <c r="H866" s="29"/>
      <c r="I866" s="28"/>
      <c r="J866" s="28"/>
      <c r="K866" s="28"/>
      <c r="L866" s="29"/>
      <c r="M866" s="28"/>
      <c r="N866" s="28"/>
      <c r="O866" s="30"/>
      <c r="P866" s="29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</row>
    <row r="867" spans="5:42">
      <c r="E867" s="30"/>
      <c r="F867" s="28"/>
      <c r="G867" s="30"/>
      <c r="H867" s="29"/>
      <c r="I867" s="28"/>
      <c r="J867" s="28"/>
      <c r="K867" s="28"/>
      <c r="L867" s="29"/>
      <c r="M867" s="28"/>
      <c r="N867" s="28"/>
      <c r="O867" s="30"/>
      <c r="P867" s="29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</row>
    <row r="868" spans="5:42">
      <c r="E868" s="30"/>
      <c r="F868" s="28"/>
      <c r="G868" s="30"/>
      <c r="H868" s="29"/>
      <c r="I868" s="28"/>
      <c r="J868" s="28"/>
      <c r="K868" s="28"/>
      <c r="L868" s="29"/>
      <c r="M868" s="28"/>
      <c r="N868" s="28"/>
      <c r="O868" s="30"/>
      <c r="P868" s="29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</row>
    <row r="869" spans="5:42">
      <c r="E869" s="30"/>
      <c r="F869" s="28"/>
      <c r="G869" s="30"/>
      <c r="H869" s="29"/>
      <c r="I869" s="28"/>
      <c r="J869" s="28"/>
      <c r="K869" s="28"/>
      <c r="L869" s="29"/>
      <c r="M869" s="28"/>
      <c r="N869" s="28"/>
      <c r="O869" s="30"/>
      <c r="P869" s="29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</row>
    <row r="870" spans="5:42">
      <c r="E870" s="30"/>
      <c r="F870" s="28"/>
      <c r="G870" s="30"/>
      <c r="H870" s="29"/>
      <c r="I870" s="28"/>
      <c r="J870" s="28"/>
      <c r="K870" s="28"/>
      <c r="L870" s="29"/>
      <c r="M870" s="28"/>
      <c r="N870" s="28"/>
      <c r="O870" s="30"/>
      <c r="P870" s="29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</row>
    <row r="871" spans="5:42">
      <c r="E871" s="30"/>
      <c r="F871" s="28"/>
      <c r="G871" s="30"/>
      <c r="H871" s="29"/>
      <c r="I871" s="28"/>
      <c r="J871" s="28"/>
      <c r="K871" s="28"/>
      <c r="L871" s="29"/>
      <c r="M871" s="28"/>
      <c r="N871" s="28"/>
      <c r="O871" s="30"/>
      <c r="P871" s="29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</row>
    <row r="872" spans="5:42">
      <c r="E872" s="30"/>
      <c r="F872" s="28"/>
      <c r="G872" s="30"/>
      <c r="H872" s="29"/>
      <c r="I872" s="28"/>
      <c r="J872" s="28"/>
      <c r="K872" s="28"/>
      <c r="L872" s="29"/>
      <c r="M872" s="28"/>
      <c r="N872" s="28"/>
      <c r="O872" s="30"/>
      <c r="P872" s="29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</row>
    <row r="873" spans="5:42">
      <c r="E873" s="30"/>
      <c r="F873" s="28"/>
      <c r="G873" s="30"/>
      <c r="H873" s="29"/>
      <c r="I873" s="28"/>
      <c r="J873" s="28"/>
      <c r="K873" s="28"/>
      <c r="L873" s="29"/>
      <c r="M873" s="28"/>
      <c r="N873" s="28"/>
      <c r="O873" s="30"/>
      <c r="P873" s="29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</row>
    <row r="874" spans="5:42">
      <c r="E874" s="30"/>
      <c r="F874" s="28"/>
      <c r="G874" s="30"/>
      <c r="H874" s="29"/>
      <c r="I874" s="28"/>
      <c r="J874" s="28"/>
      <c r="K874" s="28"/>
      <c r="L874" s="29"/>
      <c r="M874" s="28"/>
      <c r="N874" s="28"/>
      <c r="O874" s="30"/>
      <c r="P874" s="29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</row>
    <row r="875" spans="5:42">
      <c r="E875" s="30"/>
      <c r="F875" s="28"/>
      <c r="G875" s="30"/>
      <c r="H875" s="29"/>
      <c r="I875" s="28"/>
      <c r="J875" s="28"/>
      <c r="K875" s="28"/>
      <c r="L875" s="29"/>
      <c r="M875" s="28"/>
      <c r="N875" s="28"/>
      <c r="O875" s="30"/>
      <c r="P875" s="29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</row>
    <row r="876" spans="5:42">
      <c r="E876" s="30"/>
      <c r="F876" s="28"/>
      <c r="G876" s="30"/>
      <c r="H876" s="29"/>
      <c r="I876" s="28"/>
      <c r="J876" s="28"/>
      <c r="K876" s="28"/>
      <c r="L876" s="29"/>
      <c r="M876" s="28"/>
      <c r="N876" s="28"/>
      <c r="O876" s="30"/>
      <c r="P876" s="29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</row>
    <row r="877" spans="5:42">
      <c r="E877" s="30"/>
      <c r="F877" s="28"/>
      <c r="G877" s="30"/>
      <c r="H877" s="29"/>
      <c r="I877" s="28"/>
      <c r="J877" s="28"/>
      <c r="K877" s="28"/>
      <c r="L877" s="29"/>
      <c r="M877" s="28"/>
      <c r="N877" s="28"/>
      <c r="O877" s="30"/>
      <c r="P877" s="29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</row>
    <row r="878" spans="5:42">
      <c r="E878" s="30"/>
      <c r="F878" s="28"/>
      <c r="G878" s="30"/>
      <c r="H878" s="29"/>
      <c r="I878" s="28"/>
      <c r="J878" s="28"/>
      <c r="K878" s="28"/>
      <c r="L878" s="29"/>
      <c r="M878" s="28"/>
      <c r="N878" s="28"/>
      <c r="O878" s="30"/>
      <c r="P878" s="29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</row>
    <row r="879" spans="5:42">
      <c r="E879" s="30"/>
      <c r="F879" s="28"/>
      <c r="G879" s="30"/>
      <c r="H879" s="29"/>
      <c r="I879" s="28"/>
      <c r="J879" s="28"/>
      <c r="K879" s="28"/>
      <c r="L879" s="29"/>
      <c r="M879" s="28"/>
      <c r="N879" s="28"/>
      <c r="O879" s="30"/>
      <c r="P879" s="29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</row>
    <row r="880" spans="5:42">
      <c r="E880" s="30"/>
      <c r="F880" s="28"/>
      <c r="G880" s="30"/>
      <c r="H880" s="29"/>
      <c r="I880" s="28"/>
      <c r="J880" s="28"/>
      <c r="K880" s="28"/>
      <c r="L880" s="29"/>
      <c r="M880" s="28"/>
      <c r="N880" s="28"/>
      <c r="O880" s="30"/>
      <c r="P880" s="29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</row>
    <row r="881" spans="5:42">
      <c r="E881" s="30"/>
      <c r="F881" s="28"/>
      <c r="G881" s="30"/>
      <c r="H881" s="29"/>
      <c r="I881" s="28"/>
      <c r="J881" s="28"/>
      <c r="K881" s="28"/>
      <c r="L881" s="29"/>
      <c r="M881" s="28"/>
      <c r="N881" s="28"/>
      <c r="O881" s="30"/>
      <c r="P881" s="29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</row>
    <row r="882" spans="5:42">
      <c r="E882" s="30"/>
      <c r="F882" s="28"/>
      <c r="G882" s="30"/>
      <c r="H882" s="29"/>
      <c r="I882" s="28"/>
      <c r="J882" s="28"/>
      <c r="K882" s="28"/>
      <c r="L882" s="29"/>
      <c r="M882" s="28"/>
      <c r="N882" s="28"/>
      <c r="O882" s="30"/>
      <c r="P882" s="29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</row>
    <row r="883" spans="5:42">
      <c r="E883" s="30"/>
      <c r="F883" s="28"/>
      <c r="G883" s="30"/>
      <c r="H883" s="29"/>
      <c r="I883" s="28"/>
      <c r="J883" s="28"/>
      <c r="K883" s="28"/>
      <c r="L883" s="29"/>
      <c r="M883" s="28"/>
      <c r="N883" s="28"/>
      <c r="O883" s="30"/>
      <c r="P883" s="29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</row>
    <row r="884" spans="5:42">
      <c r="E884" s="30"/>
      <c r="F884" s="28"/>
      <c r="G884" s="30"/>
      <c r="H884" s="29"/>
      <c r="I884" s="28"/>
      <c r="J884" s="28"/>
      <c r="K884" s="28"/>
      <c r="L884" s="29"/>
      <c r="M884" s="28"/>
      <c r="N884" s="28"/>
      <c r="O884" s="30"/>
      <c r="P884" s="29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</row>
    <row r="885" spans="5:42">
      <c r="E885" s="30"/>
      <c r="F885" s="28"/>
      <c r="G885" s="30"/>
      <c r="H885" s="29"/>
      <c r="I885" s="28"/>
      <c r="J885" s="28"/>
      <c r="K885" s="28"/>
      <c r="L885" s="29"/>
      <c r="M885" s="28"/>
      <c r="N885" s="28"/>
      <c r="O885" s="30"/>
      <c r="P885" s="29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</row>
    <row r="886" spans="5:42">
      <c r="E886" s="30"/>
      <c r="F886" s="28"/>
      <c r="G886" s="30"/>
      <c r="H886" s="29"/>
      <c r="I886" s="28"/>
      <c r="J886" s="28"/>
      <c r="K886" s="28"/>
      <c r="L886" s="29"/>
      <c r="M886" s="28"/>
      <c r="N886" s="28"/>
      <c r="O886" s="30"/>
      <c r="P886" s="29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</row>
    <row r="887" spans="5:42">
      <c r="E887" s="30"/>
      <c r="F887" s="28"/>
      <c r="G887" s="30"/>
      <c r="H887" s="29"/>
      <c r="I887" s="28"/>
      <c r="J887" s="28"/>
      <c r="K887" s="28"/>
      <c r="L887" s="29"/>
      <c r="M887" s="28"/>
      <c r="N887" s="28"/>
      <c r="O887" s="30"/>
      <c r="P887" s="29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</row>
    <row r="888" spans="5:42">
      <c r="E888" s="30"/>
      <c r="F888" s="28"/>
      <c r="G888" s="30"/>
      <c r="H888" s="29"/>
      <c r="I888" s="28"/>
      <c r="J888" s="28"/>
      <c r="K888" s="28"/>
      <c r="L888" s="29"/>
      <c r="M888" s="28"/>
      <c r="N888" s="28"/>
      <c r="O888" s="30"/>
      <c r="P888" s="29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</row>
    <row r="889" spans="5:42">
      <c r="E889" s="30"/>
      <c r="F889" s="28"/>
      <c r="G889" s="30"/>
      <c r="H889" s="29"/>
      <c r="I889" s="28"/>
      <c r="J889" s="28"/>
      <c r="K889" s="28"/>
      <c r="L889" s="29"/>
      <c r="M889" s="28"/>
      <c r="N889" s="28"/>
      <c r="O889" s="30"/>
      <c r="P889" s="29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</row>
    <row r="890" spans="5:42">
      <c r="E890" s="30"/>
      <c r="F890" s="28"/>
      <c r="G890" s="30"/>
      <c r="H890" s="29"/>
      <c r="I890" s="28"/>
      <c r="J890" s="28"/>
      <c r="K890" s="28"/>
      <c r="L890" s="29"/>
      <c r="M890" s="28"/>
      <c r="N890" s="28"/>
      <c r="O890" s="30"/>
      <c r="P890" s="29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</row>
    <row r="891" spans="5:42">
      <c r="E891" s="30"/>
      <c r="F891" s="28"/>
      <c r="G891" s="30"/>
      <c r="H891" s="29"/>
      <c r="I891" s="28"/>
      <c r="J891" s="28"/>
      <c r="K891" s="28"/>
      <c r="L891" s="29"/>
      <c r="M891" s="28"/>
      <c r="N891" s="28"/>
      <c r="O891" s="30"/>
      <c r="P891" s="29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</row>
    <row r="892" spans="5:42">
      <c r="E892" s="30"/>
      <c r="F892" s="28"/>
      <c r="G892" s="30"/>
      <c r="H892" s="29"/>
      <c r="I892" s="28"/>
      <c r="J892" s="28"/>
      <c r="K892" s="28"/>
      <c r="L892" s="29"/>
      <c r="M892" s="28"/>
      <c r="N892" s="28"/>
      <c r="O892" s="30"/>
      <c r="P892" s="29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</row>
    <row r="893" spans="5:42">
      <c r="E893" s="30"/>
      <c r="F893" s="28"/>
      <c r="G893" s="30"/>
      <c r="H893" s="29"/>
      <c r="I893" s="28"/>
      <c r="J893" s="28"/>
      <c r="K893" s="28"/>
      <c r="L893" s="29"/>
      <c r="M893" s="28"/>
      <c r="N893" s="28"/>
      <c r="O893" s="30"/>
      <c r="P893" s="29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</row>
    <row r="894" spans="5:42">
      <c r="E894" s="30"/>
      <c r="F894" s="28"/>
      <c r="G894" s="30"/>
      <c r="H894" s="29"/>
      <c r="I894" s="28"/>
      <c r="J894" s="28"/>
      <c r="K894" s="28"/>
      <c r="L894" s="29"/>
      <c r="M894" s="28"/>
      <c r="N894" s="28"/>
      <c r="O894" s="30"/>
      <c r="P894" s="29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</row>
    <row r="895" spans="5:42">
      <c r="E895" s="30"/>
      <c r="F895" s="28"/>
      <c r="G895" s="30"/>
      <c r="H895" s="29"/>
      <c r="I895" s="28"/>
      <c r="J895" s="28"/>
      <c r="K895" s="28"/>
      <c r="L895" s="29"/>
      <c r="M895" s="28"/>
      <c r="N895" s="28"/>
      <c r="O895" s="30"/>
      <c r="P895" s="29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</row>
    <row r="896" spans="5:42">
      <c r="E896" s="30"/>
      <c r="F896" s="28"/>
      <c r="G896" s="30"/>
      <c r="H896" s="29"/>
      <c r="I896" s="28"/>
      <c r="J896" s="28"/>
      <c r="K896" s="28"/>
      <c r="L896" s="29"/>
      <c r="M896" s="28"/>
      <c r="N896" s="28"/>
      <c r="O896" s="30"/>
      <c r="P896" s="29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</row>
    <row r="897" spans="5:42">
      <c r="E897" s="30"/>
      <c r="F897" s="28"/>
      <c r="G897" s="30"/>
      <c r="H897" s="29"/>
      <c r="I897" s="28"/>
      <c r="J897" s="28"/>
      <c r="K897" s="28"/>
      <c r="L897" s="29"/>
      <c r="M897" s="28"/>
      <c r="N897" s="28"/>
      <c r="O897" s="30"/>
      <c r="P897" s="29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</row>
    <row r="898" spans="5:42">
      <c r="E898" s="30"/>
      <c r="F898" s="28"/>
      <c r="G898" s="30"/>
      <c r="H898" s="29"/>
      <c r="I898" s="28"/>
      <c r="J898" s="28"/>
      <c r="K898" s="28"/>
      <c r="L898" s="29"/>
      <c r="M898" s="28"/>
      <c r="N898" s="28"/>
      <c r="O898" s="30"/>
      <c r="P898" s="29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</row>
    <row r="899" spans="5:42">
      <c r="E899" s="30"/>
      <c r="F899" s="28"/>
      <c r="G899" s="30"/>
      <c r="H899" s="29"/>
      <c r="I899" s="28"/>
      <c r="J899" s="28"/>
      <c r="K899" s="28"/>
      <c r="L899" s="29"/>
      <c r="M899" s="28"/>
      <c r="N899" s="28"/>
      <c r="O899" s="30"/>
      <c r="P899" s="29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</row>
    <row r="900" spans="5:42">
      <c r="E900" s="30"/>
      <c r="F900" s="28"/>
      <c r="G900" s="30"/>
      <c r="H900" s="29"/>
      <c r="I900" s="28"/>
      <c r="J900" s="28"/>
      <c r="K900" s="28"/>
      <c r="L900" s="29"/>
      <c r="M900" s="28"/>
      <c r="N900" s="28"/>
      <c r="O900" s="30"/>
      <c r="P900" s="29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</row>
    <row r="901" spans="5:42">
      <c r="E901" s="30"/>
      <c r="F901" s="28"/>
      <c r="G901" s="30"/>
      <c r="H901" s="29"/>
      <c r="I901" s="28"/>
      <c r="J901" s="28"/>
      <c r="K901" s="28"/>
      <c r="L901" s="29"/>
      <c r="M901" s="28"/>
      <c r="N901" s="28"/>
      <c r="O901" s="30"/>
      <c r="P901" s="29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</row>
    <row r="902" spans="5:42">
      <c r="E902" s="30"/>
      <c r="F902" s="28"/>
      <c r="G902" s="30"/>
      <c r="H902" s="29"/>
      <c r="I902" s="28"/>
      <c r="J902" s="28"/>
      <c r="K902" s="28"/>
      <c r="L902" s="29"/>
      <c r="M902" s="28"/>
      <c r="N902" s="28"/>
      <c r="O902" s="30"/>
      <c r="P902" s="29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</row>
    <row r="903" spans="5:42">
      <c r="E903" s="30"/>
      <c r="F903" s="28"/>
      <c r="G903" s="30"/>
      <c r="H903" s="29"/>
      <c r="I903" s="28"/>
      <c r="J903" s="28"/>
      <c r="K903" s="28"/>
      <c r="L903" s="29"/>
      <c r="M903" s="28"/>
      <c r="N903" s="28"/>
      <c r="O903" s="30"/>
      <c r="P903" s="29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</row>
    <row r="904" spans="5:42">
      <c r="E904" s="30"/>
      <c r="F904" s="28"/>
      <c r="G904" s="30"/>
      <c r="H904" s="29"/>
      <c r="I904" s="28"/>
      <c r="J904" s="28"/>
      <c r="K904" s="28"/>
      <c r="L904" s="29"/>
      <c r="M904" s="28"/>
      <c r="N904" s="28"/>
      <c r="O904" s="30"/>
      <c r="P904" s="29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</row>
    <row r="905" spans="5:42">
      <c r="E905" s="30"/>
      <c r="F905" s="28"/>
      <c r="G905" s="30"/>
      <c r="H905" s="29"/>
      <c r="I905" s="28"/>
      <c r="J905" s="28"/>
      <c r="K905" s="28"/>
      <c r="L905" s="29"/>
      <c r="M905" s="28"/>
      <c r="N905" s="28"/>
      <c r="O905" s="30"/>
      <c r="P905" s="29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</row>
    <row r="906" spans="5:42">
      <c r="E906" s="30"/>
      <c r="F906" s="28"/>
      <c r="G906" s="30"/>
      <c r="H906" s="29"/>
      <c r="I906" s="28"/>
      <c r="J906" s="28"/>
      <c r="K906" s="28"/>
      <c r="L906" s="29"/>
      <c r="M906" s="28"/>
      <c r="N906" s="28"/>
      <c r="O906" s="30"/>
      <c r="P906" s="29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</row>
    <row r="907" spans="5:42">
      <c r="E907" s="30"/>
      <c r="F907" s="28"/>
      <c r="G907" s="30"/>
      <c r="H907" s="29"/>
      <c r="I907" s="28"/>
      <c r="J907" s="28"/>
      <c r="K907" s="28"/>
      <c r="L907" s="29"/>
      <c r="M907" s="28"/>
      <c r="N907" s="28"/>
      <c r="O907" s="30"/>
      <c r="P907" s="29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</row>
    <row r="908" spans="5:42">
      <c r="E908" s="30"/>
      <c r="F908" s="28"/>
      <c r="G908" s="30"/>
      <c r="H908" s="29"/>
      <c r="I908" s="28"/>
      <c r="J908" s="28"/>
      <c r="K908" s="28"/>
      <c r="L908" s="29"/>
      <c r="M908" s="28"/>
      <c r="N908" s="28"/>
      <c r="O908" s="30"/>
      <c r="P908" s="29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</row>
    <row r="909" spans="5:42">
      <c r="E909" s="30"/>
      <c r="F909" s="28"/>
      <c r="G909" s="30"/>
      <c r="H909" s="29"/>
      <c r="I909" s="28"/>
      <c r="J909" s="28"/>
      <c r="K909" s="28"/>
      <c r="L909" s="29"/>
      <c r="M909" s="28"/>
      <c r="N909" s="28"/>
      <c r="O909" s="30"/>
      <c r="P909" s="29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</row>
    <row r="910" spans="5:42">
      <c r="E910" s="30"/>
      <c r="F910" s="28"/>
      <c r="G910" s="30"/>
      <c r="H910" s="29"/>
      <c r="I910" s="28"/>
      <c r="J910" s="28"/>
      <c r="K910" s="28"/>
      <c r="L910" s="29"/>
      <c r="M910" s="28"/>
      <c r="N910" s="28"/>
      <c r="O910" s="30"/>
      <c r="P910" s="29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</row>
    <row r="911" spans="5:42">
      <c r="E911" s="30"/>
      <c r="F911" s="28"/>
      <c r="G911" s="30"/>
      <c r="H911" s="29"/>
      <c r="I911" s="28"/>
      <c r="J911" s="28"/>
      <c r="K911" s="28"/>
      <c r="L911" s="29"/>
      <c r="M911" s="28"/>
      <c r="N911" s="28"/>
      <c r="O911" s="30"/>
      <c r="P911" s="29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</row>
    <row r="912" spans="5:42">
      <c r="E912" s="30"/>
      <c r="F912" s="28"/>
      <c r="G912" s="30"/>
      <c r="H912" s="29"/>
      <c r="I912" s="28"/>
      <c r="J912" s="28"/>
      <c r="K912" s="28"/>
      <c r="L912" s="29"/>
      <c r="M912" s="28"/>
      <c r="N912" s="28"/>
      <c r="O912" s="30"/>
      <c r="P912" s="29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</row>
    <row r="913" spans="5:42">
      <c r="E913" s="30"/>
      <c r="F913" s="28"/>
      <c r="G913" s="30"/>
      <c r="H913" s="29"/>
      <c r="I913" s="28"/>
      <c r="J913" s="28"/>
      <c r="K913" s="28"/>
      <c r="L913" s="29"/>
      <c r="M913" s="28"/>
      <c r="N913" s="28"/>
      <c r="O913" s="30"/>
      <c r="P913" s="29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</row>
    <row r="914" spans="5:42">
      <c r="E914" s="30"/>
      <c r="F914" s="28"/>
      <c r="G914" s="30"/>
      <c r="H914" s="29"/>
      <c r="I914" s="28"/>
      <c r="J914" s="28"/>
      <c r="K914" s="28"/>
      <c r="L914" s="29"/>
      <c r="M914" s="28"/>
      <c r="N914" s="28"/>
      <c r="O914" s="30"/>
      <c r="P914" s="29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</row>
    <row r="915" spans="5:42">
      <c r="E915" s="30"/>
      <c r="F915" s="28"/>
      <c r="G915" s="30"/>
      <c r="H915" s="29"/>
      <c r="I915" s="28"/>
      <c r="J915" s="28"/>
      <c r="K915" s="28"/>
      <c r="L915" s="29"/>
      <c r="M915" s="28"/>
      <c r="N915" s="28"/>
      <c r="O915" s="30"/>
      <c r="P915" s="29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</row>
    <row r="916" spans="5:42">
      <c r="E916" s="30"/>
      <c r="F916" s="28"/>
      <c r="G916" s="30"/>
      <c r="H916" s="29"/>
      <c r="I916" s="28"/>
      <c r="J916" s="28"/>
      <c r="K916" s="28"/>
      <c r="L916" s="29"/>
      <c r="M916" s="28"/>
      <c r="N916" s="28"/>
      <c r="O916" s="30"/>
      <c r="P916" s="29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</row>
    <row r="917" spans="5:42">
      <c r="E917" s="30"/>
      <c r="F917" s="28"/>
      <c r="G917" s="30"/>
      <c r="H917" s="29"/>
      <c r="I917" s="28"/>
      <c r="J917" s="28"/>
      <c r="K917" s="28"/>
      <c r="L917" s="29"/>
      <c r="M917" s="28"/>
      <c r="N917" s="28"/>
      <c r="O917" s="30"/>
      <c r="P917" s="29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</row>
    <row r="918" spans="5:42">
      <c r="E918" s="30"/>
      <c r="F918" s="28"/>
      <c r="G918" s="30"/>
      <c r="H918" s="29"/>
      <c r="I918" s="28"/>
      <c r="J918" s="28"/>
      <c r="K918" s="28"/>
      <c r="L918" s="29"/>
      <c r="M918" s="28"/>
      <c r="N918" s="28"/>
      <c r="O918" s="30"/>
      <c r="P918" s="29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</row>
    <row r="919" spans="5:42">
      <c r="E919" s="30"/>
      <c r="F919" s="28"/>
      <c r="G919" s="30"/>
      <c r="H919" s="29"/>
      <c r="I919" s="28"/>
      <c r="J919" s="28"/>
      <c r="K919" s="28"/>
      <c r="L919" s="29"/>
      <c r="M919" s="28"/>
      <c r="N919" s="28"/>
      <c r="O919" s="30"/>
      <c r="P919" s="29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</row>
    <row r="920" spans="5:42">
      <c r="E920" s="30"/>
      <c r="F920" s="28"/>
      <c r="G920" s="30"/>
      <c r="H920" s="29"/>
      <c r="I920" s="28"/>
      <c r="J920" s="28"/>
      <c r="K920" s="28"/>
      <c r="L920" s="29"/>
      <c r="M920" s="28"/>
      <c r="N920" s="28"/>
      <c r="O920" s="30"/>
      <c r="P920" s="29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</row>
    <row r="921" spans="5:42">
      <c r="E921" s="30"/>
      <c r="F921" s="28"/>
      <c r="G921" s="30"/>
      <c r="H921" s="29"/>
      <c r="I921" s="28"/>
      <c r="J921" s="28"/>
      <c r="K921" s="28"/>
      <c r="L921" s="29"/>
      <c r="M921" s="28"/>
      <c r="N921" s="28"/>
      <c r="O921" s="30"/>
      <c r="P921" s="29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</row>
    <row r="922" spans="5:42">
      <c r="E922" s="30"/>
      <c r="F922" s="28"/>
      <c r="G922" s="30"/>
      <c r="H922" s="29"/>
      <c r="I922" s="28"/>
      <c r="J922" s="28"/>
      <c r="K922" s="28"/>
      <c r="L922" s="29"/>
      <c r="M922" s="28"/>
      <c r="N922" s="28"/>
      <c r="O922" s="30"/>
      <c r="P922" s="29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</row>
    <row r="923" spans="5:42">
      <c r="E923" s="30"/>
      <c r="F923" s="28"/>
      <c r="G923" s="30"/>
      <c r="H923" s="29"/>
      <c r="I923" s="28"/>
      <c r="J923" s="28"/>
      <c r="K923" s="28"/>
      <c r="L923" s="29"/>
      <c r="M923" s="28"/>
      <c r="N923" s="28"/>
      <c r="O923" s="30"/>
      <c r="P923" s="29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</row>
    <row r="924" spans="5:42">
      <c r="E924" s="30"/>
      <c r="F924" s="28"/>
      <c r="G924" s="30"/>
      <c r="H924" s="29"/>
      <c r="I924" s="28"/>
      <c r="J924" s="28"/>
      <c r="K924" s="28"/>
      <c r="L924" s="29"/>
      <c r="M924" s="28"/>
      <c r="N924" s="28"/>
      <c r="O924" s="30"/>
      <c r="P924" s="29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</row>
    <row r="925" spans="5:42">
      <c r="E925" s="30"/>
      <c r="F925" s="28"/>
      <c r="G925" s="30"/>
      <c r="H925" s="29"/>
      <c r="I925" s="28"/>
      <c r="J925" s="28"/>
      <c r="K925" s="28"/>
      <c r="L925" s="29"/>
      <c r="M925" s="28"/>
      <c r="N925" s="28"/>
      <c r="O925" s="30"/>
      <c r="P925" s="29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</row>
    <row r="926" spans="5:42">
      <c r="E926" s="30"/>
      <c r="F926" s="28"/>
      <c r="G926" s="30"/>
      <c r="H926" s="29"/>
      <c r="I926" s="28"/>
      <c r="J926" s="28"/>
      <c r="K926" s="28"/>
      <c r="L926" s="29"/>
      <c r="M926" s="28"/>
      <c r="N926" s="28"/>
      <c r="O926" s="30"/>
      <c r="P926" s="29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</row>
    <row r="927" spans="5:42">
      <c r="E927" s="30"/>
      <c r="F927" s="28"/>
      <c r="G927" s="30"/>
      <c r="H927" s="29"/>
      <c r="I927" s="28"/>
      <c r="J927" s="28"/>
      <c r="K927" s="28"/>
      <c r="L927" s="29"/>
      <c r="M927" s="28"/>
      <c r="N927" s="28"/>
      <c r="O927" s="30"/>
      <c r="P927" s="29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</row>
    <row r="928" spans="5:42">
      <c r="E928" s="30"/>
      <c r="F928" s="28"/>
      <c r="G928" s="30"/>
      <c r="H928" s="29"/>
      <c r="I928" s="28"/>
      <c r="J928" s="28"/>
      <c r="K928" s="28"/>
      <c r="L928" s="29"/>
      <c r="M928" s="28"/>
      <c r="N928" s="28"/>
      <c r="O928" s="30"/>
      <c r="P928" s="29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</row>
    <row r="929" spans="5:42">
      <c r="E929" s="30"/>
      <c r="F929" s="28"/>
      <c r="G929" s="30"/>
      <c r="H929" s="29"/>
      <c r="I929" s="28"/>
      <c r="J929" s="28"/>
      <c r="K929" s="28"/>
      <c r="L929" s="29"/>
      <c r="M929" s="28"/>
      <c r="N929" s="28"/>
      <c r="O929" s="30"/>
      <c r="P929" s="29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</row>
    <row r="930" spans="5:42">
      <c r="E930" s="30"/>
      <c r="F930" s="28"/>
      <c r="G930" s="30"/>
      <c r="H930" s="29"/>
      <c r="I930" s="28"/>
      <c r="J930" s="28"/>
      <c r="K930" s="28"/>
      <c r="L930" s="29"/>
      <c r="M930" s="28"/>
      <c r="N930" s="28"/>
      <c r="O930" s="30"/>
      <c r="P930" s="29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</row>
    <row r="931" spans="5:42">
      <c r="E931" s="30"/>
      <c r="F931" s="28"/>
      <c r="G931" s="30"/>
      <c r="H931" s="29"/>
      <c r="I931" s="28"/>
      <c r="J931" s="28"/>
      <c r="K931" s="28"/>
      <c r="L931" s="29"/>
      <c r="M931" s="28"/>
      <c r="N931" s="28"/>
      <c r="O931" s="30"/>
      <c r="P931" s="29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</row>
    <row r="932" spans="5:42">
      <c r="E932" s="30"/>
      <c r="F932" s="28"/>
      <c r="G932" s="30"/>
      <c r="H932" s="29"/>
      <c r="I932" s="28"/>
      <c r="J932" s="28"/>
      <c r="K932" s="28"/>
      <c r="L932" s="29"/>
      <c r="M932" s="28"/>
      <c r="N932" s="28"/>
      <c r="O932" s="30"/>
      <c r="P932" s="29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</row>
    <row r="933" spans="5:42">
      <c r="E933" s="30"/>
      <c r="F933" s="28"/>
      <c r="G933" s="30"/>
      <c r="H933" s="29"/>
      <c r="I933" s="28"/>
      <c r="J933" s="28"/>
      <c r="K933" s="28"/>
      <c r="L933" s="29"/>
      <c r="M933" s="28"/>
      <c r="N933" s="28"/>
      <c r="O933" s="30"/>
      <c r="P933" s="29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</row>
    <row r="934" spans="5:42">
      <c r="E934" s="30"/>
      <c r="F934" s="28"/>
      <c r="G934" s="30"/>
      <c r="H934" s="29"/>
      <c r="I934" s="28"/>
      <c r="J934" s="28"/>
      <c r="K934" s="28"/>
      <c r="L934" s="29"/>
      <c r="M934" s="28"/>
      <c r="N934" s="28"/>
      <c r="O934" s="30"/>
      <c r="P934" s="29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</row>
    <row r="935" spans="5:42">
      <c r="E935" s="30"/>
      <c r="F935" s="28"/>
      <c r="G935" s="30"/>
      <c r="H935" s="29"/>
      <c r="I935" s="28"/>
      <c r="J935" s="28"/>
      <c r="K935" s="28"/>
      <c r="L935" s="29"/>
      <c r="M935" s="28"/>
      <c r="N935" s="28"/>
      <c r="O935" s="30"/>
      <c r="P935" s="29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</row>
    <row r="936" spans="5:42">
      <c r="E936" s="30"/>
      <c r="F936" s="28"/>
      <c r="G936" s="30"/>
      <c r="H936" s="29"/>
      <c r="I936" s="28"/>
      <c r="J936" s="28"/>
      <c r="K936" s="28"/>
      <c r="L936" s="29"/>
      <c r="M936" s="28"/>
      <c r="N936" s="28"/>
      <c r="O936" s="30"/>
      <c r="P936" s="29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</row>
    <row r="937" spans="5:42">
      <c r="E937" s="30"/>
      <c r="F937" s="28"/>
      <c r="G937" s="30"/>
      <c r="H937" s="29"/>
      <c r="I937" s="28"/>
      <c r="J937" s="28"/>
      <c r="K937" s="28"/>
      <c r="L937" s="29"/>
      <c r="M937" s="28"/>
      <c r="N937" s="28"/>
      <c r="O937" s="30"/>
      <c r="P937" s="29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</row>
    <row r="938" spans="5:42">
      <c r="E938" s="30"/>
      <c r="F938" s="28"/>
      <c r="G938" s="30"/>
      <c r="H938" s="29"/>
      <c r="I938" s="28"/>
      <c r="J938" s="28"/>
      <c r="K938" s="28"/>
      <c r="L938" s="29"/>
      <c r="M938" s="28"/>
      <c r="N938" s="28"/>
      <c r="O938" s="30"/>
      <c r="P938" s="29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</row>
    <row r="939" spans="5:42">
      <c r="E939" s="30"/>
      <c r="F939" s="28"/>
      <c r="G939" s="30"/>
      <c r="H939" s="29"/>
      <c r="I939" s="28"/>
      <c r="J939" s="28"/>
      <c r="K939" s="28"/>
      <c r="L939" s="29"/>
      <c r="M939" s="28"/>
      <c r="N939" s="28"/>
      <c r="O939" s="30"/>
      <c r="P939" s="29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</row>
    <row r="940" spans="5:42">
      <c r="E940" s="30"/>
      <c r="F940" s="28"/>
      <c r="G940" s="30"/>
      <c r="H940" s="29"/>
      <c r="I940" s="28"/>
      <c r="J940" s="28"/>
      <c r="K940" s="28"/>
      <c r="L940" s="29"/>
      <c r="M940" s="28"/>
      <c r="N940" s="28"/>
      <c r="O940" s="30"/>
      <c r="P940" s="29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</row>
    <row r="941" spans="5:42">
      <c r="E941" s="30"/>
      <c r="F941" s="28"/>
      <c r="G941" s="30"/>
      <c r="H941" s="29"/>
      <c r="I941" s="28"/>
      <c r="J941" s="28"/>
      <c r="K941" s="28"/>
      <c r="L941" s="29"/>
      <c r="M941" s="28"/>
      <c r="N941" s="28"/>
      <c r="O941" s="30"/>
      <c r="P941" s="29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</row>
    <row r="942" spans="5:42">
      <c r="E942" s="30"/>
      <c r="F942" s="28"/>
      <c r="G942" s="30"/>
      <c r="H942" s="29"/>
      <c r="I942" s="28"/>
      <c r="J942" s="28"/>
      <c r="K942" s="28"/>
      <c r="L942" s="29"/>
      <c r="M942" s="28"/>
      <c r="N942" s="28"/>
      <c r="O942" s="30"/>
      <c r="P942" s="29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</row>
    <row r="943" spans="5:42">
      <c r="E943" s="30"/>
      <c r="F943" s="28"/>
      <c r="G943" s="30"/>
      <c r="H943" s="29"/>
      <c r="I943" s="28"/>
      <c r="J943" s="28"/>
      <c r="K943" s="28"/>
      <c r="L943" s="29"/>
      <c r="M943" s="28"/>
      <c r="N943" s="28"/>
      <c r="O943" s="30"/>
      <c r="P943" s="29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</row>
    <row r="944" spans="5:42">
      <c r="E944" s="30"/>
      <c r="F944" s="28"/>
      <c r="G944" s="30"/>
      <c r="H944" s="29"/>
      <c r="I944" s="28"/>
      <c r="J944" s="28"/>
      <c r="K944" s="28"/>
      <c r="L944" s="29"/>
      <c r="M944" s="28"/>
      <c r="N944" s="28"/>
      <c r="O944" s="30"/>
      <c r="P944" s="29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</row>
    <row r="945" spans="5:42">
      <c r="E945" s="30"/>
      <c r="F945" s="28"/>
      <c r="G945" s="30"/>
      <c r="H945" s="29"/>
      <c r="I945" s="28"/>
      <c r="J945" s="28"/>
      <c r="K945" s="28"/>
      <c r="L945" s="29"/>
      <c r="M945" s="28"/>
      <c r="N945" s="28"/>
      <c r="O945" s="30"/>
      <c r="P945" s="29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</row>
    <row r="946" spans="5:42">
      <c r="E946" s="30"/>
      <c r="F946" s="28"/>
      <c r="G946" s="30"/>
      <c r="H946" s="29"/>
      <c r="I946" s="28"/>
      <c r="J946" s="28"/>
      <c r="K946" s="28"/>
      <c r="L946" s="29"/>
      <c r="M946" s="28"/>
      <c r="N946" s="28"/>
      <c r="O946" s="30"/>
      <c r="P946" s="29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</row>
    <row r="947" spans="5:42">
      <c r="E947" s="30"/>
      <c r="F947" s="28"/>
      <c r="G947" s="30"/>
      <c r="H947" s="29"/>
      <c r="I947" s="28"/>
      <c r="J947" s="28"/>
      <c r="K947" s="28"/>
      <c r="L947" s="29"/>
      <c r="M947" s="28"/>
      <c r="N947" s="28"/>
      <c r="O947" s="30"/>
      <c r="P947" s="29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</row>
    <row r="948" spans="5:42">
      <c r="E948" s="30"/>
      <c r="F948" s="28"/>
      <c r="G948" s="30"/>
      <c r="H948" s="29"/>
      <c r="I948" s="28"/>
      <c r="J948" s="28"/>
      <c r="K948" s="28"/>
      <c r="L948" s="29"/>
      <c r="M948" s="28"/>
      <c r="N948" s="28"/>
      <c r="O948" s="30"/>
      <c r="P948" s="29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</row>
    <row r="949" spans="5:42">
      <c r="E949" s="30"/>
      <c r="F949" s="28"/>
      <c r="G949" s="30"/>
      <c r="H949" s="29"/>
      <c r="I949" s="28"/>
      <c r="J949" s="28"/>
      <c r="K949" s="28"/>
      <c r="L949" s="29"/>
      <c r="M949" s="28"/>
      <c r="N949" s="28"/>
      <c r="O949" s="30"/>
      <c r="P949" s="29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</row>
    <row r="950" spans="5:42">
      <c r="E950" s="30"/>
      <c r="F950" s="28"/>
      <c r="G950" s="30"/>
      <c r="H950" s="29"/>
      <c r="I950" s="28"/>
      <c r="J950" s="28"/>
      <c r="K950" s="28"/>
      <c r="L950" s="29"/>
      <c r="M950" s="28"/>
      <c r="N950" s="28"/>
      <c r="O950" s="30"/>
      <c r="P950" s="29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</row>
    <row r="951" spans="5:42">
      <c r="E951" s="30"/>
      <c r="F951" s="28"/>
      <c r="G951" s="30"/>
      <c r="H951" s="29"/>
      <c r="I951" s="28"/>
      <c r="J951" s="28"/>
      <c r="K951" s="28"/>
      <c r="L951" s="29"/>
      <c r="M951" s="28"/>
      <c r="N951" s="28"/>
      <c r="O951" s="30"/>
      <c r="P951" s="29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</row>
    <row r="952" spans="5:42">
      <c r="E952" s="30"/>
      <c r="F952" s="28"/>
      <c r="G952" s="30"/>
      <c r="H952" s="29"/>
      <c r="I952" s="28"/>
      <c r="J952" s="28"/>
      <c r="K952" s="28"/>
      <c r="L952" s="29"/>
      <c r="M952" s="28"/>
      <c r="N952" s="28"/>
      <c r="O952" s="30"/>
      <c r="P952" s="29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</row>
    <row r="953" spans="5:42">
      <c r="E953" s="30"/>
      <c r="F953" s="28"/>
      <c r="G953" s="30"/>
      <c r="H953" s="29"/>
      <c r="I953" s="28"/>
      <c r="J953" s="28"/>
      <c r="K953" s="28"/>
      <c r="L953" s="29"/>
      <c r="M953" s="28"/>
      <c r="N953" s="28"/>
      <c r="O953" s="30"/>
      <c r="P953" s="29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</row>
    <row r="954" spans="5:42">
      <c r="E954" s="30"/>
      <c r="F954" s="28"/>
      <c r="G954" s="30"/>
      <c r="H954" s="29"/>
      <c r="I954" s="28"/>
      <c r="J954" s="28"/>
      <c r="K954" s="28"/>
      <c r="L954" s="29"/>
      <c r="M954" s="28"/>
      <c r="N954" s="28"/>
      <c r="O954" s="30"/>
      <c r="P954" s="29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</row>
    <row r="955" spans="5:42">
      <c r="E955" s="30"/>
      <c r="F955" s="28"/>
      <c r="G955" s="30"/>
      <c r="H955" s="29"/>
      <c r="I955" s="28"/>
      <c r="J955" s="28"/>
      <c r="K955" s="28"/>
      <c r="L955" s="29"/>
      <c r="M955" s="28"/>
      <c r="N955" s="28"/>
      <c r="O955" s="30"/>
      <c r="P955" s="29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</row>
    <row r="956" spans="5:42">
      <c r="E956" s="30"/>
      <c r="F956" s="28"/>
      <c r="G956" s="30"/>
      <c r="H956" s="29"/>
      <c r="I956" s="28"/>
      <c r="J956" s="28"/>
      <c r="K956" s="28"/>
      <c r="L956" s="29"/>
      <c r="M956" s="28"/>
      <c r="N956" s="28"/>
      <c r="O956" s="30"/>
      <c r="P956" s="29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</row>
    <row r="957" spans="5:42">
      <c r="E957" s="30"/>
      <c r="F957" s="28"/>
      <c r="G957" s="30"/>
      <c r="H957" s="29"/>
      <c r="I957" s="28"/>
      <c r="J957" s="28"/>
      <c r="K957" s="28"/>
      <c r="L957" s="29"/>
      <c r="M957" s="28"/>
      <c r="N957" s="28"/>
      <c r="O957" s="30"/>
      <c r="P957" s="29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</row>
    <row r="958" spans="5:42">
      <c r="E958" s="30"/>
      <c r="F958" s="28"/>
      <c r="G958" s="30"/>
      <c r="H958" s="29"/>
      <c r="I958" s="28"/>
      <c r="J958" s="28"/>
      <c r="K958" s="28"/>
      <c r="L958" s="29"/>
      <c r="M958" s="28"/>
      <c r="N958" s="28"/>
      <c r="O958" s="30"/>
      <c r="P958" s="29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</row>
    <row r="959" spans="5:42">
      <c r="E959" s="30"/>
      <c r="F959" s="28"/>
      <c r="G959" s="30"/>
      <c r="H959" s="29"/>
      <c r="I959" s="28"/>
      <c r="J959" s="28"/>
      <c r="K959" s="28"/>
      <c r="L959" s="29"/>
      <c r="M959" s="28"/>
      <c r="N959" s="28"/>
      <c r="O959" s="30"/>
      <c r="P959" s="29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</row>
    <row r="960" spans="5:42">
      <c r="E960" s="30"/>
      <c r="F960" s="28"/>
      <c r="G960" s="30"/>
      <c r="H960" s="29"/>
      <c r="I960" s="28"/>
      <c r="J960" s="28"/>
      <c r="K960" s="28"/>
      <c r="L960" s="29"/>
      <c r="M960" s="28"/>
      <c r="N960" s="28"/>
      <c r="O960" s="30"/>
      <c r="P960" s="29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</row>
    <row r="961" spans="5:42">
      <c r="E961" s="30"/>
      <c r="F961" s="28"/>
      <c r="G961" s="30"/>
      <c r="H961" s="29"/>
      <c r="I961" s="28"/>
      <c r="J961" s="28"/>
      <c r="K961" s="28"/>
      <c r="L961" s="29"/>
      <c r="M961" s="28"/>
      <c r="N961" s="28"/>
      <c r="O961" s="30"/>
      <c r="P961" s="29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</row>
    <row r="962" spans="5:42">
      <c r="E962" s="30"/>
      <c r="F962" s="28"/>
      <c r="G962" s="30"/>
      <c r="H962" s="29"/>
      <c r="I962" s="28"/>
      <c r="J962" s="28"/>
      <c r="K962" s="28"/>
      <c r="L962" s="29"/>
      <c r="M962" s="28"/>
      <c r="N962" s="28"/>
      <c r="O962" s="30"/>
      <c r="P962" s="29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</row>
    <row r="963" spans="5:42">
      <c r="E963" s="30"/>
      <c r="F963" s="28"/>
      <c r="G963" s="30"/>
      <c r="H963" s="29"/>
      <c r="I963" s="28"/>
      <c r="J963" s="28"/>
      <c r="K963" s="28"/>
      <c r="L963" s="29"/>
      <c r="M963" s="28"/>
      <c r="N963" s="28"/>
      <c r="O963" s="30"/>
      <c r="P963" s="29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</row>
    <row r="964" spans="5:42">
      <c r="E964" s="30"/>
      <c r="F964" s="28"/>
      <c r="G964" s="30"/>
      <c r="H964" s="29"/>
      <c r="I964" s="28"/>
      <c r="J964" s="28"/>
      <c r="K964" s="28"/>
      <c r="L964" s="29"/>
      <c r="M964" s="28"/>
      <c r="N964" s="28"/>
      <c r="O964" s="30"/>
      <c r="P964" s="29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</row>
    <row r="965" spans="5:42">
      <c r="E965" s="30"/>
      <c r="F965" s="28"/>
      <c r="G965" s="30"/>
      <c r="H965" s="29"/>
      <c r="I965" s="28"/>
      <c r="J965" s="28"/>
      <c r="K965" s="28"/>
      <c r="L965" s="29"/>
      <c r="M965" s="28"/>
      <c r="N965" s="28"/>
      <c r="O965" s="30"/>
      <c r="P965" s="29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</row>
    <row r="966" spans="5:42">
      <c r="E966" s="30"/>
      <c r="F966" s="28"/>
      <c r="G966" s="30"/>
      <c r="H966" s="29"/>
      <c r="I966" s="28"/>
      <c r="J966" s="28"/>
      <c r="K966" s="28"/>
      <c r="L966" s="29"/>
      <c r="M966" s="28"/>
      <c r="N966" s="28"/>
      <c r="O966" s="30"/>
      <c r="P966" s="29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</row>
    <row r="967" spans="5:42">
      <c r="E967" s="30"/>
      <c r="F967" s="28"/>
      <c r="G967" s="30"/>
      <c r="H967" s="29"/>
      <c r="I967" s="28"/>
      <c r="J967" s="28"/>
      <c r="K967" s="28"/>
      <c r="L967" s="29"/>
      <c r="M967" s="28"/>
      <c r="N967" s="28"/>
      <c r="O967" s="30"/>
      <c r="P967" s="29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</row>
    <row r="968" spans="5:42">
      <c r="E968" s="30"/>
      <c r="F968" s="28"/>
      <c r="G968" s="30"/>
      <c r="H968" s="29"/>
      <c r="I968" s="28"/>
      <c r="J968" s="28"/>
      <c r="K968" s="28"/>
      <c r="L968" s="29"/>
      <c r="M968" s="28"/>
      <c r="N968" s="28"/>
      <c r="O968" s="30"/>
      <c r="P968" s="29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</row>
    <row r="969" spans="5:42">
      <c r="E969" s="30"/>
      <c r="F969" s="28"/>
      <c r="G969" s="30"/>
      <c r="H969" s="29"/>
      <c r="I969" s="28"/>
      <c r="J969" s="28"/>
      <c r="K969" s="28"/>
      <c r="L969" s="29"/>
      <c r="M969" s="28"/>
      <c r="N969" s="28"/>
      <c r="O969" s="30"/>
      <c r="P969" s="29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</row>
    <row r="970" spans="5:42">
      <c r="E970" s="30"/>
      <c r="F970" s="28"/>
      <c r="G970" s="30"/>
      <c r="H970" s="29"/>
      <c r="I970" s="28"/>
      <c r="J970" s="28"/>
      <c r="K970" s="28"/>
      <c r="L970" s="29"/>
      <c r="M970" s="28"/>
      <c r="N970" s="28"/>
      <c r="O970" s="30"/>
      <c r="P970" s="29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</row>
    <row r="971" spans="5:42">
      <c r="E971" s="30"/>
      <c r="F971" s="28"/>
      <c r="G971" s="30"/>
      <c r="H971" s="29"/>
      <c r="I971" s="28"/>
      <c r="J971" s="28"/>
      <c r="K971" s="28"/>
      <c r="L971" s="29"/>
      <c r="M971" s="28"/>
      <c r="N971" s="28"/>
      <c r="O971" s="30"/>
      <c r="P971" s="29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</row>
    <row r="972" spans="5:42">
      <c r="E972" s="30"/>
      <c r="F972" s="28"/>
      <c r="G972" s="30"/>
      <c r="H972" s="29"/>
      <c r="I972" s="28"/>
      <c r="J972" s="28"/>
      <c r="K972" s="28"/>
      <c r="L972" s="29"/>
      <c r="M972" s="28"/>
      <c r="N972" s="28"/>
      <c r="O972" s="30"/>
      <c r="P972" s="29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</row>
  </sheetData>
  <mergeCells count="1">
    <mergeCell ref="M1:P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Q1" sqref="Q1:Q1048576"/>
    </sheetView>
  </sheetViews>
  <sheetFormatPr baseColWidth="10" defaultColWidth="8.83203125" defaultRowHeight="14" x14ac:dyDescent="0"/>
  <cols>
    <col min="1" max="1" width="11.83203125" bestFit="1" customWidth="1"/>
    <col min="2" max="2" width="12.83203125" bestFit="1" customWidth="1"/>
    <col min="3" max="3" width="10.6640625" style="18" bestFit="1" customWidth="1"/>
    <col min="4" max="5" width="10.1640625" hidden="1" customWidth="1"/>
    <col min="6" max="6" width="7.33203125" hidden="1" customWidth="1"/>
    <col min="7" max="7" width="0" style="18" hidden="1" customWidth="1"/>
    <col min="8" max="9" width="10.1640625" hidden="1" customWidth="1"/>
    <col min="10" max="10" width="0" hidden="1" customWidth="1"/>
    <col min="11" max="11" width="9.33203125" style="35" hidden="1" customWidth="1"/>
    <col min="12" max="12" width="10.1640625" hidden="1" customWidth="1"/>
    <col min="13" max="13" width="10.6640625" hidden="1" customWidth="1"/>
    <col min="14" max="14" width="7.5" hidden="1" customWidth="1"/>
    <col min="15" max="15" width="9.33203125" style="18" hidden="1" customWidth="1"/>
    <col min="16" max="16" width="41.5" bestFit="1" customWidth="1"/>
  </cols>
  <sheetData>
    <row r="1" spans="1:16">
      <c r="B1" s="19"/>
      <c r="C1" s="19"/>
      <c r="D1" s="24" t="s">
        <v>16</v>
      </c>
      <c r="E1" s="19"/>
      <c r="F1" s="19"/>
      <c r="H1" s="20" t="s">
        <v>17</v>
      </c>
      <c r="I1" s="20"/>
      <c r="J1" s="20"/>
      <c r="K1" s="36"/>
      <c r="L1" s="74" t="s">
        <v>1</v>
      </c>
      <c r="M1" s="74"/>
      <c r="N1" s="75"/>
      <c r="O1"/>
    </row>
    <row r="2" spans="1:16">
      <c r="A2" s="20" t="s">
        <v>19</v>
      </c>
      <c r="B2" s="25" t="s">
        <v>37</v>
      </c>
      <c r="C2" s="21" t="s">
        <v>20</v>
      </c>
      <c r="D2" s="20" t="s">
        <v>22</v>
      </c>
      <c r="E2" s="20" t="s">
        <v>23</v>
      </c>
      <c r="F2" s="25" t="s">
        <v>14</v>
      </c>
      <c r="G2" s="21" t="s">
        <v>11</v>
      </c>
      <c r="H2" s="20" t="s">
        <v>22</v>
      </c>
      <c r="I2" s="20" t="s">
        <v>23</v>
      </c>
      <c r="J2" s="20" t="s">
        <v>21</v>
      </c>
      <c r="K2" s="36" t="s">
        <v>24</v>
      </c>
      <c r="L2" s="20" t="s">
        <v>22</v>
      </c>
      <c r="M2" s="20" t="s">
        <v>25</v>
      </c>
      <c r="N2" s="20" t="s">
        <v>21</v>
      </c>
      <c r="O2" s="21" t="s">
        <v>11</v>
      </c>
      <c r="P2" s="23" t="s">
        <v>122</v>
      </c>
    </row>
    <row r="3" spans="1:16">
      <c r="D3" s="19" t="s">
        <v>32</v>
      </c>
      <c r="E3" t="s">
        <v>32</v>
      </c>
      <c r="F3" t="s">
        <v>32</v>
      </c>
      <c r="G3" s="18" t="s">
        <v>32</v>
      </c>
      <c r="H3" s="26" t="s">
        <v>32</v>
      </c>
      <c r="I3" s="26" t="s">
        <v>32</v>
      </c>
      <c r="J3" s="26" t="s">
        <v>32</v>
      </c>
      <c r="K3" s="35" t="s">
        <v>32</v>
      </c>
      <c r="L3" s="26" t="s">
        <v>32</v>
      </c>
      <c r="M3" s="26" t="s">
        <v>32</v>
      </c>
      <c r="N3" s="26" t="s">
        <v>32</v>
      </c>
      <c r="O3" s="18" t="s">
        <v>32</v>
      </c>
      <c r="P3" s="26" t="s">
        <v>32</v>
      </c>
    </row>
    <row r="4" spans="1:16">
      <c r="A4" t="s">
        <v>71</v>
      </c>
      <c r="B4">
        <v>90</v>
      </c>
      <c r="C4" s="18">
        <v>52</v>
      </c>
      <c r="D4" s="17">
        <v>29.964099999999998</v>
      </c>
      <c r="E4">
        <v>29.964099999999998</v>
      </c>
      <c r="F4">
        <f>D4-E4</f>
        <v>0</v>
      </c>
      <c r="G4" s="18">
        <f>(D4+E4)/2</f>
        <v>29.964099999999998</v>
      </c>
      <c r="H4" s="26">
        <v>30.152799999999999</v>
      </c>
      <c r="I4" s="26">
        <v>30.153099999999998</v>
      </c>
      <c r="J4">
        <f t="shared" ref="J4:J26" si="0">H4-I4</f>
        <v>-2.9999999999930083E-4</v>
      </c>
      <c r="K4" s="35">
        <f>(H4+I4)/2</f>
        <v>30.152949999999997</v>
      </c>
      <c r="L4" s="28">
        <v>30.139800000000001</v>
      </c>
      <c r="M4" s="26">
        <v>30.139700000000001</v>
      </c>
      <c r="N4" s="28">
        <f>L4-M4</f>
        <v>9.9999999999766942E-5</v>
      </c>
      <c r="O4" s="18">
        <f>(L4+M4)/2</f>
        <v>30.139749999999999</v>
      </c>
      <c r="P4" s="37">
        <f>(K4-G4)</f>
        <v>0.18884999999999863</v>
      </c>
    </row>
    <row r="5" spans="1:16">
      <c r="B5">
        <v>63</v>
      </c>
      <c r="C5" s="18">
        <v>53</v>
      </c>
      <c r="D5" s="17">
        <v>29.850899999999999</v>
      </c>
      <c r="E5">
        <v>29.8504</v>
      </c>
      <c r="F5">
        <f t="shared" ref="F5:F26" si="1">D5-E5</f>
        <v>4.9999999999883471E-4</v>
      </c>
      <c r="G5" s="18">
        <f t="shared" ref="G5:G26" si="2">(D5+E5)/2</f>
        <v>29.850650000000002</v>
      </c>
      <c r="H5" s="26">
        <v>30.137799999999999</v>
      </c>
      <c r="I5" s="26">
        <v>30.138200000000001</v>
      </c>
      <c r="J5">
        <f t="shared" si="0"/>
        <v>-4.0000000000262048E-4</v>
      </c>
      <c r="K5" s="35">
        <f t="shared" ref="K5:K26" si="3">(H5+I5)/2</f>
        <v>30.137999999999998</v>
      </c>
      <c r="L5" s="28">
        <v>30.127500000000001</v>
      </c>
      <c r="M5" s="26">
        <v>30.127500000000001</v>
      </c>
      <c r="N5" s="28">
        <f t="shared" ref="N5:N26" si="4">L5-M5</f>
        <v>0</v>
      </c>
      <c r="O5" s="18">
        <f t="shared" ref="O5:O26" si="5">(L5+M5)/2</f>
        <v>30.127500000000001</v>
      </c>
      <c r="P5" s="37">
        <f t="shared" ref="P5:P26" si="6">(K5-G5)</f>
        <v>0.28734999999999644</v>
      </c>
    </row>
    <row r="6" spans="1:16">
      <c r="A6" t="s">
        <v>72</v>
      </c>
      <c r="B6">
        <v>90</v>
      </c>
      <c r="C6" s="18">
        <v>54</v>
      </c>
      <c r="D6" s="17">
        <v>28.391400000000001</v>
      </c>
      <c r="E6">
        <v>28.391500000000001</v>
      </c>
      <c r="F6">
        <f t="shared" si="1"/>
        <v>-9.9999999999766942E-5</v>
      </c>
      <c r="G6" s="18">
        <f t="shared" si="2"/>
        <v>28.391449999999999</v>
      </c>
      <c r="H6" s="26">
        <v>28.620999999999999</v>
      </c>
      <c r="I6" s="26">
        <v>28.621099999999998</v>
      </c>
      <c r="J6">
        <f t="shared" si="0"/>
        <v>-9.9999999999766942E-5</v>
      </c>
      <c r="K6" s="35">
        <f t="shared" si="3"/>
        <v>28.621049999999997</v>
      </c>
      <c r="L6" s="28">
        <v>28.604099999999999</v>
      </c>
      <c r="M6" s="26">
        <v>28.604199999999999</v>
      </c>
      <c r="N6" s="28">
        <f t="shared" si="4"/>
        <v>-9.9999999999766942E-5</v>
      </c>
      <c r="O6" s="18">
        <f t="shared" si="5"/>
        <v>28.604149999999997</v>
      </c>
      <c r="P6" s="37">
        <f t="shared" si="6"/>
        <v>0.22959999999999781</v>
      </c>
    </row>
    <row r="7" spans="1:16">
      <c r="B7">
        <v>63</v>
      </c>
      <c r="C7" s="18">
        <v>55</v>
      </c>
      <c r="D7" s="17">
        <v>29.234200000000001</v>
      </c>
      <c r="E7">
        <v>29.234200000000001</v>
      </c>
      <c r="F7">
        <f t="shared" si="1"/>
        <v>0</v>
      </c>
      <c r="G7" s="18">
        <f t="shared" si="2"/>
        <v>29.234200000000001</v>
      </c>
      <c r="H7" s="26">
        <v>29.6114</v>
      </c>
      <c r="I7" s="26">
        <v>29.611499999999999</v>
      </c>
      <c r="J7">
        <f t="shared" si="0"/>
        <v>-9.9999999999766942E-5</v>
      </c>
      <c r="K7" s="35">
        <f t="shared" si="3"/>
        <v>29.611449999999998</v>
      </c>
      <c r="L7" s="28">
        <v>29.600300000000001</v>
      </c>
      <c r="M7" s="26">
        <v>29.6</v>
      </c>
      <c r="N7" s="28">
        <f t="shared" si="4"/>
        <v>2.9999999999930083E-4</v>
      </c>
      <c r="O7" s="18">
        <f t="shared" si="5"/>
        <v>29.600149999999999</v>
      </c>
      <c r="P7" s="37">
        <f t="shared" si="6"/>
        <v>0.37724999999999653</v>
      </c>
    </row>
    <row r="8" spans="1:16">
      <c r="A8" t="s">
        <v>73</v>
      </c>
      <c r="B8">
        <v>850</v>
      </c>
      <c r="C8" s="18">
        <v>56</v>
      </c>
      <c r="D8" s="17">
        <v>29.026700000000002</v>
      </c>
      <c r="E8">
        <v>29.026700000000002</v>
      </c>
      <c r="F8">
        <f t="shared" si="1"/>
        <v>0</v>
      </c>
      <c r="G8" s="18">
        <f t="shared" si="2"/>
        <v>29.026700000000002</v>
      </c>
      <c r="H8" s="26">
        <v>29.038499999999999</v>
      </c>
      <c r="I8" s="26">
        <v>29.038499999999999</v>
      </c>
      <c r="J8">
        <f t="shared" si="0"/>
        <v>0</v>
      </c>
      <c r="K8" s="35">
        <f t="shared" si="3"/>
        <v>29.038499999999999</v>
      </c>
      <c r="L8" s="28">
        <v>29.0379</v>
      </c>
      <c r="M8" s="26">
        <v>29.037500000000001</v>
      </c>
      <c r="N8" s="28">
        <f t="shared" si="4"/>
        <v>3.9999999999906777E-4</v>
      </c>
      <c r="O8" s="18">
        <f t="shared" si="5"/>
        <v>29.037700000000001</v>
      </c>
      <c r="P8" s="37">
        <f t="shared" si="6"/>
        <v>1.1799999999997368E-2</v>
      </c>
    </row>
    <row r="9" spans="1:16">
      <c r="B9">
        <v>90</v>
      </c>
      <c r="C9" s="18">
        <v>57</v>
      </c>
      <c r="D9" s="17">
        <v>29.015000000000001</v>
      </c>
      <c r="E9">
        <v>29.014500000000002</v>
      </c>
      <c r="F9">
        <f t="shared" si="1"/>
        <v>4.9999999999883471E-4</v>
      </c>
      <c r="G9" s="18">
        <f t="shared" si="2"/>
        <v>29.014749999999999</v>
      </c>
      <c r="H9" s="26">
        <v>29.5242</v>
      </c>
      <c r="I9" s="26">
        <v>29.5242</v>
      </c>
      <c r="J9">
        <f t="shared" si="0"/>
        <v>0</v>
      </c>
      <c r="K9" s="35">
        <f t="shared" si="3"/>
        <v>29.5242</v>
      </c>
      <c r="L9" s="28">
        <v>29.4969</v>
      </c>
      <c r="M9" s="26">
        <v>29.497399999999999</v>
      </c>
      <c r="N9" s="28">
        <f t="shared" si="4"/>
        <v>-4.9999999999883471E-4</v>
      </c>
      <c r="O9" s="18">
        <f t="shared" si="5"/>
        <v>29.497149999999998</v>
      </c>
      <c r="P9" s="37">
        <f t="shared" si="6"/>
        <v>0.50945000000000107</v>
      </c>
    </row>
    <row r="10" spans="1:16">
      <c r="B10">
        <v>63</v>
      </c>
      <c r="C10" s="18">
        <v>58</v>
      </c>
      <c r="D10" s="17">
        <v>29.929200000000002</v>
      </c>
      <c r="E10">
        <v>29.928699999999999</v>
      </c>
      <c r="F10">
        <f t="shared" si="1"/>
        <v>5.0000000000238742E-4</v>
      </c>
      <c r="G10" s="18">
        <f t="shared" si="2"/>
        <v>29.92895</v>
      </c>
      <c r="H10" s="26">
        <v>30.545500000000001</v>
      </c>
      <c r="I10" s="26">
        <v>30.545500000000001</v>
      </c>
      <c r="J10">
        <f t="shared" si="0"/>
        <v>0</v>
      </c>
      <c r="K10" s="35">
        <f t="shared" si="3"/>
        <v>30.545500000000001</v>
      </c>
      <c r="L10" s="28">
        <v>30.530100000000001</v>
      </c>
      <c r="M10" s="26">
        <v>30.53</v>
      </c>
      <c r="N10" s="28">
        <f t="shared" si="4"/>
        <v>9.9999999999766942E-5</v>
      </c>
      <c r="O10" s="18">
        <f t="shared" si="5"/>
        <v>30.530050000000003</v>
      </c>
      <c r="P10" s="37">
        <f t="shared" si="6"/>
        <v>0.61655000000000015</v>
      </c>
    </row>
    <row r="11" spans="1:16">
      <c r="A11" t="s">
        <v>74</v>
      </c>
      <c r="B11">
        <v>850</v>
      </c>
      <c r="C11" s="18">
        <v>59</v>
      </c>
      <c r="D11" s="17">
        <v>29.422499999999999</v>
      </c>
      <c r="E11">
        <v>29.4221</v>
      </c>
      <c r="F11">
        <f t="shared" si="1"/>
        <v>3.9999999999906777E-4</v>
      </c>
      <c r="G11" s="18">
        <f t="shared" si="2"/>
        <v>29.4223</v>
      </c>
      <c r="H11" s="26">
        <v>29.425999999999998</v>
      </c>
      <c r="I11" s="26">
        <v>29.426500000000001</v>
      </c>
      <c r="J11">
        <f t="shared" si="0"/>
        <v>-5.0000000000238742E-4</v>
      </c>
      <c r="K11" s="35">
        <f t="shared" si="3"/>
        <v>29.42625</v>
      </c>
      <c r="L11" s="28">
        <v>29.426300000000001</v>
      </c>
      <c r="M11" s="26">
        <v>29.425899999999999</v>
      </c>
      <c r="N11" s="28">
        <f t="shared" si="4"/>
        <v>4.0000000000262048E-4</v>
      </c>
      <c r="O11" s="18">
        <f t="shared" si="5"/>
        <v>29.426099999999998</v>
      </c>
      <c r="P11" s="37">
        <f t="shared" si="6"/>
        <v>3.949999999999676E-3</v>
      </c>
    </row>
    <row r="12" spans="1:16">
      <c r="B12">
        <v>90</v>
      </c>
      <c r="C12" s="18">
        <v>60</v>
      </c>
      <c r="D12" s="17">
        <v>29.065999999999999</v>
      </c>
      <c r="E12">
        <v>29.066400000000002</v>
      </c>
      <c r="F12">
        <f t="shared" si="1"/>
        <v>-4.0000000000262048E-4</v>
      </c>
      <c r="G12" s="18">
        <f t="shared" si="2"/>
        <v>29.066200000000002</v>
      </c>
      <c r="H12" s="26">
        <v>29.616</v>
      </c>
      <c r="I12" s="26">
        <v>29.616</v>
      </c>
      <c r="J12">
        <f t="shared" si="0"/>
        <v>0</v>
      </c>
      <c r="K12" s="35">
        <f t="shared" si="3"/>
        <v>29.616</v>
      </c>
      <c r="L12" s="28">
        <v>29.584700000000002</v>
      </c>
      <c r="M12" s="26">
        <v>29.5852</v>
      </c>
      <c r="N12" s="28">
        <f t="shared" si="4"/>
        <v>-4.9999999999883471E-4</v>
      </c>
      <c r="O12" s="18">
        <f t="shared" si="5"/>
        <v>29.584949999999999</v>
      </c>
      <c r="P12" s="37">
        <f t="shared" si="6"/>
        <v>0.54979999999999762</v>
      </c>
    </row>
    <row r="13" spans="1:16">
      <c r="B13">
        <v>63</v>
      </c>
      <c r="C13" s="18">
        <v>61</v>
      </c>
      <c r="D13" s="17">
        <v>29.672000000000001</v>
      </c>
      <c r="E13">
        <v>29.672000000000001</v>
      </c>
      <c r="F13">
        <f t="shared" si="1"/>
        <v>0</v>
      </c>
      <c r="G13" s="18">
        <f t="shared" si="2"/>
        <v>29.672000000000001</v>
      </c>
      <c r="H13" s="26">
        <v>30.269600000000001</v>
      </c>
      <c r="I13" s="26">
        <v>30.269100000000002</v>
      </c>
      <c r="J13">
        <f t="shared" si="0"/>
        <v>4.9999999999883471E-4</v>
      </c>
      <c r="K13" s="35">
        <f t="shared" si="3"/>
        <v>30.269350000000003</v>
      </c>
      <c r="L13">
        <v>30.251999999999999</v>
      </c>
      <c r="M13" s="26">
        <v>30.2517</v>
      </c>
      <c r="N13" s="28">
        <f t="shared" si="4"/>
        <v>2.9999999999930083E-4</v>
      </c>
      <c r="O13" s="18">
        <f t="shared" si="5"/>
        <v>30.251849999999997</v>
      </c>
      <c r="P13" s="37">
        <f t="shared" si="6"/>
        <v>0.59735000000000227</v>
      </c>
    </row>
    <row r="14" spans="1:16">
      <c r="A14" t="s">
        <v>75</v>
      </c>
      <c r="B14">
        <v>850</v>
      </c>
      <c r="C14" s="18">
        <v>62</v>
      </c>
      <c r="D14" s="17">
        <v>29.453099999999999</v>
      </c>
      <c r="E14">
        <v>29.453299999999999</v>
      </c>
      <c r="F14">
        <f t="shared" si="1"/>
        <v>-1.9999999999953388E-4</v>
      </c>
      <c r="G14" s="18">
        <f t="shared" si="2"/>
        <v>29.453199999999999</v>
      </c>
      <c r="H14" s="26">
        <v>29.563600000000001</v>
      </c>
      <c r="I14" s="26">
        <v>29.563700000000001</v>
      </c>
      <c r="J14">
        <f t="shared" si="0"/>
        <v>-9.9999999999766942E-5</v>
      </c>
      <c r="K14" s="35">
        <f t="shared" si="3"/>
        <v>29.563650000000003</v>
      </c>
      <c r="L14" s="28">
        <v>29.562200000000001</v>
      </c>
      <c r="M14" s="26">
        <v>29.561800000000002</v>
      </c>
      <c r="N14" s="28">
        <f t="shared" si="4"/>
        <v>3.9999999999906777E-4</v>
      </c>
      <c r="O14" s="18">
        <f t="shared" si="5"/>
        <v>29.562000000000001</v>
      </c>
      <c r="P14" s="37">
        <f t="shared" si="6"/>
        <v>0.11045000000000371</v>
      </c>
    </row>
    <row r="15" spans="1:16">
      <c r="B15">
        <v>90</v>
      </c>
      <c r="C15" s="18">
        <v>63</v>
      </c>
      <c r="D15" s="17">
        <v>28.998100000000001</v>
      </c>
      <c r="E15">
        <v>28.997599999999998</v>
      </c>
      <c r="F15">
        <f t="shared" si="1"/>
        <v>5.0000000000238742E-4</v>
      </c>
      <c r="G15" s="18">
        <f t="shared" si="2"/>
        <v>28.99785</v>
      </c>
      <c r="H15" s="26">
        <v>29.4071</v>
      </c>
      <c r="I15" s="26">
        <v>29.4069</v>
      </c>
      <c r="J15">
        <f t="shared" si="0"/>
        <v>1.9999999999953388E-4</v>
      </c>
      <c r="K15" s="35">
        <f t="shared" si="3"/>
        <v>29.407</v>
      </c>
      <c r="L15" s="28">
        <v>29.3842</v>
      </c>
      <c r="M15" s="26">
        <v>29.3842</v>
      </c>
      <c r="N15" s="28">
        <f t="shared" si="4"/>
        <v>0</v>
      </c>
      <c r="O15" s="18">
        <f t="shared" si="5"/>
        <v>29.3842</v>
      </c>
      <c r="P15" s="37">
        <f t="shared" si="6"/>
        <v>0.40915000000000035</v>
      </c>
    </row>
    <row r="16" spans="1:16">
      <c r="B16">
        <v>63</v>
      </c>
      <c r="C16" s="18">
        <v>64</v>
      </c>
      <c r="D16" s="17">
        <v>29.468399999999999</v>
      </c>
      <c r="E16">
        <v>29.4679</v>
      </c>
      <c r="F16">
        <f t="shared" si="1"/>
        <v>4.9999999999883471E-4</v>
      </c>
      <c r="G16" s="18">
        <f t="shared" si="2"/>
        <v>29.468150000000001</v>
      </c>
      <c r="H16" s="26">
        <v>29.970400000000001</v>
      </c>
      <c r="I16" s="26">
        <v>29.97</v>
      </c>
      <c r="J16">
        <f t="shared" si="0"/>
        <v>4.0000000000262048E-4</v>
      </c>
      <c r="K16" s="35">
        <f t="shared" si="3"/>
        <v>29.970199999999998</v>
      </c>
      <c r="L16" s="28">
        <v>29.952100000000002</v>
      </c>
      <c r="M16" s="26">
        <v>29.952200000000001</v>
      </c>
      <c r="N16" s="28">
        <f t="shared" si="4"/>
        <v>-9.9999999999766942E-5</v>
      </c>
      <c r="O16" s="18">
        <f t="shared" si="5"/>
        <v>29.952150000000003</v>
      </c>
      <c r="P16" s="37">
        <f t="shared" si="6"/>
        <v>0.502049999999997</v>
      </c>
    </row>
    <row r="17" spans="1:16">
      <c r="A17" t="s">
        <v>76</v>
      </c>
      <c r="B17">
        <v>90</v>
      </c>
      <c r="C17" s="18">
        <v>65</v>
      </c>
      <c r="D17" s="17">
        <v>29.5076</v>
      </c>
      <c r="E17">
        <v>29.5076</v>
      </c>
      <c r="F17">
        <f t="shared" si="1"/>
        <v>0</v>
      </c>
      <c r="G17" s="18">
        <f t="shared" si="2"/>
        <v>29.5076</v>
      </c>
      <c r="H17" s="26">
        <v>29.8813</v>
      </c>
      <c r="I17" s="26">
        <v>29.8813</v>
      </c>
      <c r="J17">
        <f t="shared" si="0"/>
        <v>0</v>
      </c>
      <c r="K17" s="35">
        <f t="shared" si="3"/>
        <v>29.8813</v>
      </c>
      <c r="L17" s="28">
        <v>29.8584</v>
      </c>
      <c r="M17" s="28">
        <v>29.858699999999999</v>
      </c>
      <c r="N17" s="28">
        <f t="shared" si="4"/>
        <v>-2.9999999999930083E-4</v>
      </c>
      <c r="O17" s="18">
        <f t="shared" si="5"/>
        <v>29.858550000000001</v>
      </c>
      <c r="P17" s="37">
        <f t="shared" si="6"/>
        <v>0.37369999999999948</v>
      </c>
    </row>
    <row r="18" spans="1:16">
      <c r="B18">
        <v>63</v>
      </c>
      <c r="C18" s="18">
        <v>66</v>
      </c>
      <c r="D18" s="17">
        <v>28.584</v>
      </c>
      <c r="E18">
        <v>28.584</v>
      </c>
      <c r="F18">
        <f t="shared" si="1"/>
        <v>0</v>
      </c>
      <c r="G18" s="18">
        <f t="shared" si="2"/>
        <v>28.584</v>
      </c>
      <c r="H18" s="26">
        <v>29.024699999999999</v>
      </c>
      <c r="I18" s="26">
        <v>29.0244</v>
      </c>
      <c r="J18">
        <f t="shared" si="0"/>
        <v>2.9999999999930083E-4</v>
      </c>
      <c r="K18" s="35">
        <f t="shared" si="3"/>
        <v>29.024549999999998</v>
      </c>
      <c r="L18" s="28">
        <v>29.010300000000001</v>
      </c>
      <c r="M18" s="28">
        <v>29.010400000000001</v>
      </c>
      <c r="N18" s="28">
        <f t="shared" si="4"/>
        <v>-9.9999999999766942E-5</v>
      </c>
      <c r="O18" s="18">
        <f t="shared" si="5"/>
        <v>29.010350000000003</v>
      </c>
      <c r="P18" s="37">
        <f t="shared" si="6"/>
        <v>0.44054999999999822</v>
      </c>
    </row>
    <row r="19" spans="1:16">
      <c r="A19" t="s">
        <v>77</v>
      </c>
      <c r="B19">
        <v>90</v>
      </c>
      <c r="C19" s="18">
        <v>67</v>
      </c>
      <c r="D19" s="17">
        <v>28.6022</v>
      </c>
      <c r="E19">
        <v>28.602599999999999</v>
      </c>
      <c r="F19">
        <f t="shared" si="1"/>
        <v>-3.9999999999906777E-4</v>
      </c>
      <c r="G19" s="18">
        <f t="shared" si="2"/>
        <v>28.602399999999999</v>
      </c>
      <c r="H19" s="26">
        <v>29.028400000000001</v>
      </c>
      <c r="I19" s="26">
        <v>29.028099999999998</v>
      </c>
      <c r="J19">
        <f t="shared" si="0"/>
        <v>3.0000000000285354E-4</v>
      </c>
      <c r="K19" s="35">
        <f t="shared" si="3"/>
        <v>29.02825</v>
      </c>
      <c r="L19" s="28">
        <v>29.002099999999999</v>
      </c>
      <c r="M19" s="26">
        <v>29.002300000000002</v>
      </c>
      <c r="N19" s="28">
        <f t="shared" si="4"/>
        <v>-2.000000000030866E-4</v>
      </c>
      <c r="O19" s="18">
        <f t="shared" si="5"/>
        <v>29.002200000000002</v>
      </c>
      <c r="P19" s="37">
        <f t="shared" si="6"/>
        <v>0.42585000000000051</v>
      </c>
    </row>
    <row r="20" spans="1:16">
      <c r="B20">
        <v>63</v>
      </c>
      <c r="C20" s="18">
        <v>68</v>
      </c>
      <c r="D20" s="17">
        <v>29.337800000000001</v>
      </c>
      <c r="E20">
        <v>29.3383</v>
      </c>
      <c r="F20">
        <f t="shared" si="1"/>
        <v>-4.9999999999883471E-4</v>
      </c>
      <c r="G20" s="18">
        <f t="shared" si="2"/>
        <v>29.338050000000003</v>
      </c>
      <c r="H20" s="26">
        <v>29.8262</v>
      </c>
      <c r="I20" s="26">
        <v>29.825900000000001</v>
      </c>
      <c r="J20">
        <f t="shared" si="0"/>
        <v>2.9999999999930083E-4</v>
      </c>
      <c r="K20" s="35">
        <f t="shared" si="3"/>
        <v>29.826050000000002</v>
      </c>
      <c r="L20" s="28">
        <v>29.8094</v>
      </c>
      <c r="M20" s="26">
        <v>29.809100000000001</v>
      </c>
      <c r="N20" s="28">
        <f t="shared" si="4"/>
        <v>2.9999999999930083E-4</v>
      </c>
      <c r="O20" s="18">
        <f t="shared" si="5"/>
        <v>29.809249999999999</v>
      </c>
      <c r="P20" s="37">
        <f t="shared" si="6"/>
        <v>0.48799999999999955</v>
      </c>
    </row>
    <row r="21" spans="1:16">
      <c r="A21" t="s">
        <v>78</v>
      </c>
      <c r="B21">
        <v>850</v>
      </c>
      <c r="C21" s="18">
        <v>69</v>
      </c>
      <c r="D21" s="17">
        <v>28.351400000000002</v>
      </c>
      <c r="E21">
        <v>28.351700000000001</v>
      </c>
      <c r="F21">
        <f t="shared" si="1"/>
        <v>-2.9999999999930083E-4</v>
      </c>
      <c r="G21" s="18">
        <f t="shared" si="2"/>
        <v>28.351550000000003</v>
      </c>
      <c r="H21" s="26">
        <v>28.368400000000001</v>
      </c>
      <c r="I21" s="26">
        <v>28.368200000000002</v>
      </c>
      <c r="J21">
        <f t="shared" si="0"/>
        <v>1.9999999999953388E-4</v>
      </c>
      <c r="K21" s="35">
        <f t="shared" si="3"/>
        <v>28.368300000000001</v>
      </c>
      <c r="L21" s="28">
        <v>28.365600000000001</v>
      </c>
      <c r="M21" s="26">
        <v>28.3659</v>
      </c>
      <c r="N21" s="28">
        <f t="shared" si="4"/>
        <v>-2.9999999999930083E-4</v>
      </c>
      <c r="O21" s="18">
        <f t="shared" si="5"/>
        <v>28.365749999999998</v>
      </c>
      <c r="P21" s="37">
        <f t="shared" si="6"/>
        <v>1.6749999999998266E-2</v>
      </c>
    </row>
    <row r="22" spans="1:16">
      <c r="B22">
        <v>90</v>
      </c>
      <c r="C22" s="18">
        <v>70</v>
      </c>
      <c r="D22" s="17">
        <v>29.028199999999998</v>
      </c>
      <c r="E22">
        <v>29.028099999999998</v>
      </c>
      <c r="F22">
        <f t="shared" si="1"/>
        <v>9.9999999999766942E-5</v>
      </c>
      <c r="G22" s="18">
        <f t="shared" si="2"/>
        <v>29.028149999999997</v>
      </c>
      <c r="H22" s="26">
        <v>29.4481</v>
      </c>
      <c r="I22" s="26">
        <v>29.447900000000001</v>
      </c>
      <c r="J22">
        <f t="shared" si="0"/>
        <v>1.9999999999953388E-4</v>
      </c>
      <c r="K22" s="35">
        <f t="shared" si="3"/>
        <v>29.448</v>
      </c>
      <c r="L22" s="28">
        <v>29.425899999999999</v>
      </c>
      <c r="M22" s="26">
        <v>29.426100000000002</v>
      </c>
      <c r="N22" s="28">
        <f t="shared" si="4"/>
        <v>-2.000000000030866E-4</v>
      </c>
      <c r="O22" s="18">
        <f t="shared" si="5"/>
        <v>29.426000000000002</v>
      </c>
      <c r="P22" s="37">
        <f t="shared" si="6"/>
        <v>0.41985000000000383</v>
      </c>
    </row>
    <row r="23" spans="1:16">
      <c r="B23">
        <v>63</v>
      </c>
      <c r="C23" s="18">
        <v>71</v>
      </c>
      <c r="D23" s="17">
        <v>29.223099999999999</v>
      </c>
      <c r="E23">
        <v>29.223600000000001</v>
      </c>
      <c r="F23">
        <f t="shared" si="1"/>
        <v>-5.0000000000238742E-4</v>
      </c>
      <c r="G23" s="18">
        <f t="shared" si="2"/>
        <v>29.22335</v>
      </c>
      <c r="H23" s="26">
        <v>29.7637</v>
      </c>
      <c r="I23" s="26">
        <v>29.763200000000001</v>
      </c>
      <c r="J23">
        <f t="shared" si="0"/>
        <v>4.9999999999883471E-4</v>
      </c>
      <c r="K23" s="35">
        <f t="shared" si="3"/>
        <v>29.763449999999999</v>
      </c>
      <c r="L23" s="28">
        <v>29.7471</v>
      </c>
      <c r="M23" s="26">
        <v>29.7468</v>
      </c>
      <c r="N23" s="28">
        <f t="shared" si="4"/>
        <v>2.9999999999930083E-4</v>
      </c>
      <c r="O23" s="18">
        <f t="shared" si="5"/>
        <v>29.746949999999998</v>
      </c>
      <c r="P23" s="37">
        <f t="shared" si="6"/>
        <v>0.54009999999999891</v>
      </c>
    </row>
    <row r="24" spans="1:16">
      <c r="A24" t="s">
        <v>79</v>
      </c>
      <c r="B24">
        <v>850</v>
      </c>
      <c r="C24" s="18">
        <v>72</v>
      </c>
      <c r="D24" s="17">
        <v>30.051600000000001</v>
      </c>
      <c r="E24">
        <v>30.0519</v>
      </c>
      <c r="F24">
        <f t="shared" si="1"/>
        <v>-2.9999999999930083E-4</v>
      </c>
      <c r="G24" s="18">
        <f t="shared" si="2"/>
        <v>30.051749999999998</v>
      </c>
      <c r="H24" s="26">
        <v>30.058800000000002</v>
      </c>
      <c r="I24" s="26">
        <v>30.058800000000002</v>
      </c>
      <c r="J24">
        <f t="shared" si="0"/>
        <v>0</v>
      </c>
      <c r="K24" s="35">
        <f t="shared" si="3"/>
        <v>30.058800000000002</v>
      </c>
      <c r="L24" s="28">
        <v>30.0579</v>
      </c>
      <c r="M24" s="26">
        <v>30.057400000000001</v>
      </c>
      <c r="N24" s="28">
        <f t="shared" si="4"/>
        <v>4.9999999999883471E-4</v>
      </c>
      <c r="O24" s="18">
        <f t="shared" si="5"/>
        <v>30.057650000000002</v>
      </c>
      <c r="P24" s="37">
        <f t="shared" si="6"/>
        <v>7.0500000000031093E-3</v>
      </c>
    </row>
    <row r="25" spans="1:16">
      <c r="B25">
        <v>90</v>
      </c>
      <c r="C25" s="18">
        <v>73</v>
      </c>
      <c r="D25" s="17">
        <v>29.105599999999999</v>
      </c>
      <c r="E25">
        <v>29.105699999999999</v>
      </c>
      <c r="F25">
        <f t="shared" si="1"/>
        <v>-9.9999999999766942E-5</v>
      </c>
      <c r="G25" s="18">
        <f t="shared" si="2"/>
        <v>29.105649999999997</v>
      </c>
      <c r="H25" s="26">
        <v>29.6327</v>
      </c>
      <c r="I25" s="26">
        <v>29.6325</v>
      </c>
      <c r="J25">
        <f t="shared" si="0"/>
        <v>1.9999999999953388E-4</v>
      </c>
      <c r="K25" s="35">
        <f t="shared" si="3"/>
        <v>29.6326</v>
      </c>
      <c r="L25" s="28">
        <v>29.607299999999999</v>
      </c>
      <c r="M25" s="26">
        <v>29.607299999999999</v>
      </c>
      <c r="N25" s="28">
        <f t="shared" si="4"/>
        <v>0</v>
      </c>
      <c r="O25" s="18">
        <f t="shared" si="5"/>
        <v>29.607299999999999</v>
      </c>
      <c r="P25" s="37">
        <f t="shared" si="6"/>
        <v>0.52695000000000292</v>
      </c>
    </row>
    <row r="26" spans="1:16">
      <c r="B26">
        <v>63</v>
      </c>
      <c r="C26" s="18">
        <v>74</v>
      </c>
      <c r="D26" s="17">
        <v>29.174700000000001</v>
      </c>
      <c r="E26">
        <v>29.174800000000001</v>
      </c>
      <c r="F26">
        <f t="shared" si="1"/>
        <v>-9.9999999999766942E-5</v>
      </c>
      <c r="G26" s="18">
        <f t="shared" si="2"/>
        <v>29.174750000000003</v>
      </c>
      <c r="H26" s="31">
        <v>29.822900000000001</v>
      </c>
      <c r="I26" s="31">
        <v>29.822700000000001</v>
      </c>
      <c r="J26">
        <f t="shared" si="0"/>
        <v>1.9999999999953388E-4</v>
      </c>
      <c r="K26" s="35">
        <f t="shared" si="3"/>
        <v>29.822800000000001</v>
      </c>
      <c r="L26" s="28">
        <v>29.801600000000001</v>
      </c>
      <c r="M26" s="31">
        <v>29.802</v>
      </c>
      <c r="N26" s="28">
        <f t="shared" si="4"/>
        <v>-3.9999999999906777E-4</v>
      </c>
      <c r="O26" s="18">
        <f t="shared" si="5"/>
        <v>29.8018</v>
      </c>
      <c r="P26" s="37">
        <f t="shared" si="6"/>
        <v>0.64804999999999779</v>
      </c>
    </row>
    <row r="27" spans="1:16">
      <c r="D27" s="30"/>
      <c r="E27" s="28"/>
      <c r="F27" s="28"/>
      <c r="G27" s="29"/>
      <c r="H27" s="31"/>
      <c r="I27" s="31"/>
      <c r="L27" s="28"/>
      <c r="N27" s="28"/>
    </row>
    <row r="28" spans="1:16">
      <c r="D28" s="30"/>
      <c r="E28" s="28"/>
      <c r="F28" s="28"/>
      <c r="G28" s="29"/>
      <c r="H28" s="31"/>
      <c r="I28" s="31"/>
      <c r="L28" s="28"/>
      <c r="N28" s="28"/>
    </row>
    <row r="29" spans="1:16">
      <c r="D29" s="30"/>
      <c r="E29" s="28"/>
      <c r="F29" s="28"/>
      <c r="G29" s="29"/>
      <c r="H29" s="31"/>
      <c r="I29" s="31"/>
      <c r="L29" s="28"/>
      <c r="N29" s="28"/>
    </row>
    <row r="30" spans="1:16">
      <c r="D30" s="30"/>
      <c r="E30" s="28"/>
      <c r="F30" s="28"/>
      <c r="G30" s="29"/>
      <c r="H30" s="31"/>
      <c r="I30" s="31"/>
      <c r="L30" s="28"/>
      <c r="N30" s="28"/>
    </row>
  </sheetData>
  <mergeCells count="1">
    <mergeCell ref="L1:N1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80" zoomScaleNormal="80" zoomScalePageLayoutView="80" workbookViewId="0">
      <selection activeCell="A4" sqref="A4:XFD4"/>
    </sheetView>
  </sheetViews>
  <sheetFormatPr baseColWidth="10" defaultColWidth="8.83203125" defaultRowHeight="14" x14ac:dyDescent="0"/>
  <cols>
    <col min="1" max="1" width="28.5" bestFit="1" customWidth="1"/>
    <col min="2" max="2" width="11.5" bestFit="1" customWidth="1"/>
    <col min="3" max="3" width="10.1640625" bestFit="1" customWidth="1"/>
    <col min="4" max="4" width="11.33203125" bestFit="1" customWidth="1"/>
    <col min="5" max="5" width="15.33203125" bestFit="1" customWidth="1"/>
    <col min="6" max="6" width="31.5" bestFit="1" customWidth="1"/>
    <col min="7" max="8" width="28.1640625" bestFit="1" customWidth="1"/>
    <col min="9" max="10" width="25.1640625" bestFit="1" customWidth="1"/>
    <col min="11" max="11" width="28" bestFit="1" customWidth="1"/>
    <col min="12" max="12" width="25.1640625" bestFit="1" customWidth="1"/>
    <col min="13" max="13" width="26.5" bestFit="1" customWidth="1"/>
    <col min="14" max="14" width="27" bestFit="1" customWidth="1"/>
    <col min="15" max="15" width="11.5" bestFit="1" customWidth="1"/>
  </cols>
  <sheetData>
    <row r="1" spans="1:16">
      <c r="A1" s="32" t="s">
        <v>89</v>
      </c>
    </row>
    <row r="2" spans="1:16" ht="14.25" customHeight="1">
      <c r="A2" s="22" t="s">
        <v>26</v>
      </c>
      <c r="B2" s="22"/>
      <c r="C2" s="22"/>
      <c r="D2" s="22"/>
      <c r="E2" s="22"/>
      <c r="F2" s="22"/>
      <c r="G2" s="22"/>
      <c r="H2" s="22"/>
      <c r="I2" s="20"/>
      <c r="J2" s="22"/>
    </row>
    <row r="3" spans="1:16">
      <c r="A3" s="22"/>
      <c r="B3" s="40" t="s">
        <v>27</v>
      </c>
      <c r="C3" s="33" t="s">
        <v>28</v>
      </c>
      <c r="D3" s="33" t="s">
        <v>35</v>
      </c>
      <c r="E3" s="33" t="s">
        <v>38</v>
      </c>
      <c r="F3" s="33" t="s">
        <v>36</v>
      </c>
      <c r="G3" s="33" t="s">
        <v>51</v>
      </c>
      <c r="H3" s="33" t="s">
        <v>104</v>
      </c>
      <c r="I3" s="33" t="s">
        <v>105</v>
      </c>
      <c r="J3" s="33" t="s">
        <v>29</v>
      </c>
      <c r="K3" s="34" t="s">
        <v>30</v>
      </c>
      <c r="L3" s="34" t="s">
        <v>33</v>
      </c>
      <c r="M3" s="34" t="s">
        <v>52</v>
      </c>
      <c r="N3" s="34" t="s">
        <v>34</v>
      </c>
      <c r="O3" s="42" t="s">
        <v>106</v>
      </c>
      <c r="P3" s="43" t="s">
        <v>107</v>
      </c>
    </row>
    <row r="4" spans="1:16">
      <c r="A4" s="22"/>
      <c r="B4" s="25"/>
      <c r="C4" s="33"/>
      <c r="D4" s="33"/>
      <c r="E4" s="33"/>
      <c r="F4" s="33"/>
      <c r="G4" s="33"/>
      <c r="H4" s="33"/>
      <c r="I4" s="33"/>
      <c r="J4" s="33"/>
      <c r="K4" s="34"/>
      <c r="L4" s="34"/>
      <c r="M4" s="34"/>
      <c r="N4" s="34"/>
      <c r="O4" s="42"/>
      <c r="P4" s="34"/>
    </row>
    <row r="5" spans="1:16">
      <c r="A5" s="22"/>
      <c r="B5" s="22" t="s">
        <v>31</v>
      </c>
      <c r="C5" s="22" t="s">
        <v>31</v>
      </c>
      <c r="D5" s="33" t="s">
        <v>32</v>
      </c>
      <c r="E5" s="33" t="s">
        <v>32</v>
      </c>
      <c r="F5" s="33" t="s">
        <v>32</v>
      </c>
      <c r="G5" s="22" t="s">
        <v>31</v>
      </c>
      <c r="H5" s="22"/>
      <c r="I5" s="22" t="s">
        <v>31</v>
      </c>
      <c r="J5" s="22"/>
      <c r="K5" s="22"/>
      <c r="L5" s="22"/>
      <c r="M5" s="22"/>
      <c r="N5" s="22"/>
    </row>
    <row r="6" spans="1:16">
      <c r="A6" t="s">
        <v>80</v>
      </c>
      <c r="B6">
        <f>MUD!R5-MUD!R6</f>
        <v>1.0724999999999871</v>
      </c>
      <c r="C6">
        <f>MUD!R6</f>
        <v>1.342500000000012</v>
      </c>
      <c r="D6">
        <f>B6+C6</f>
        <v>2.4149999999999991</v>
      </c>
      <c r="E6">
        <v>0</v>
      </c>
      <c r="F6">
        <f>SAND!Q4</f>
        <v>7.6099999999996726E-2</v>
      </c>
      <c r="G6">
        <f>SAND!Q5</f>
        <v>0.1495500000000014</v>
      </c>
      <c r="H6">
        <f>E6+F6+G6</f>
        <v>0.22564999999999813</v>
      </c>
      <c r="I6">
        <f>D6+H6</f>
        <v>2.6406499999999973</v>
      </c>
      <c r="J6">
        <f>(C6/I6)*100</f>
        <v>50.839755363263336</v>
      </c>
      <c r="K6">
        <f>(B6/I6)*100</f>
        <v>40.615000094673213</v>
      </c>
      <c r="L6">
        <f>(E6/I6)*100</f>
        <v>0</v>
      </c>
      <c r="M6">
        <f>(F6/I6)*100</f>
        <v>2.8818662071837164</v>
      </c>
      <c r="N6">
        <f>(G6/I6)*100</f>
        <v>5.6633783348797291</v>
      </c>
    </row>
    <row r="7" spans="1:16">
      <c r="A7" t="s">
        <v>81</v>
      </c>
      <c r="B7">
        <f>MUD!R7-MUD!R8</f>
        <v>1.0174999999999934</v>
      </c>
      <c r="C7">
        <f>MUD!R8</f>
        <v>1.5874999999999959</v>
      </c>
      <c r="D7">
        <f t="shared" ref="D7:D14" si="0">B7+C7</f>
        <v>2.6049999999999893</v>
      </c>
      <c r="E7">
        <v>0</v>
      </c>
      <c r="F7">
        <f>SAND!Q6</f>
        <v>0.11645000000000039</v>
      </c>
      <c r="G7">
        <f>SAND!Q7</f>
        <v>0.25140000000000384</v>
      </c>
      <c r="H7">
        <f t="shared" ref="H7:H14" si="1">E7+F7+G7</f>
        <v>0.36785000000000423</v>
      </c>
      <c r="I7">
        <f t="shared" ref="I7:I14" si="2">D7+H7</f>
        <v>2.9728499999999936</v>
      </c>
      <c r="J7">
        <f t="shared" ref="J7:J14" si="3">(C7/I7)*100</f>
        <v>53.399936088265441</v>
      </c>
      <c r="K7">
        <f t="shared" ref="K7:K14" si="4">(B7/I7)*100</f>
        <v>34.2264157290141</v>
      </c>
      <c r="L7">
        <f t="shared" ref="L7:L14" si="5">(E7/I7)*100</f>
        <v>0</v>
      </c>
      <c r="M7">
        <f t="shared" ref="M7:M14" si="6">(F7/I7)*100</f>
        <v>3.91711657164003</v>
      </c>
      <c r="N7">
        <f t="shared" ref="N7:N14" si="7">(G7/I7)*100</f>
        <v>8.4565316110804236</v>
      </c>
    </row>
    <row r="8" spans="1:16">
      <c r="A8" t="s">
        <v>82</v>
      </c>
      <c r="B8">
        <f>MUD!R9-MUD!R10</f>
        <v>1.4550000000000063</v>
      </c>
      <c r="C8">
        <f>MUD!R10</f>
        <v>1.609999999999999</v>
      </c>
      <c r="D8">
        <f t="shared" si="0"/>
        <v>3.0650000000000053</v>
      </c>
      <c r="E8">
        <f>0</f>
        <v>0</v>
      </c>
      <c r="F8">
        <f>SAND!Q8</f>
        <v>0.24175000000000324</v>
      </c>
      <c r="G8">
        <f>SAND!Q9</f>
        <v>0.49395000000000167</v>
      </c>
      <c r="H8">
        <f t="shared" si="1"/>
        <v>0.73570000000000491</v>
      </c>
      <c r="I8">
        <f t="shared" si="2"/>
        <v>3.8007000000000102</v>
      </c>
      <c r="J8">
        <f t="shared" si="3"/>
        <v>42.360617780934952</v>
      </c>
      <c r="K8">
        <f t="shared" si="4"/>
        <v>38.282421659168108</v>
      </c>
      <c r="L8">
        <f t="shared" si="5"/>
        <v>0</v>
      </c>
      <c r="M8">
        <f t="shared" si="6"/>
        <v>6.3606704028206007</v>
      </c>
      <c r="N8">
        <f t="shared" si="7"/>
        <v>12.996290157076338</v>
      </c>
    </row>
    <row r="9" spans="1:16">
      <c r="A9" t="s">
        <v>83</v>
      </c>
      <c r="B9">
        <f>MUD!R11-MUD!R12</f>
        <v>0.90500000000000025</v>
      </c>
      <c r="C9">
        <f>MUD!R12</f>
        <v>1.6824999999999966</v>
      </c>
      <c r="D9">
        <f t="shared" si="0"/>
        <v>2.5874999999999968</v>
      </c>
      <c r="E9">
        <f>SAND!Q10</f>
        <v>2.6000000000010459E-3</v>
      </c>
      <c r="F9">
        <f>SAND!Q11</f>
        <v>0.29500000000000171</v>
      </c>
      <c r="G9">
        <f>SAND!Q12</f>
        <v>0.4789500000000011</v>
      </c>
      <c r="H9">
        <f t="shared" si="1"/>
        <v>0.77655000000000385</v>
      </c>
      <c r="I9">
        <f t="shared" si="2"/>
        <v>3.3640500000000007</v>
      </c>
      <c r="J9">
        <f t="shared" si="3"/>
        <v>50.014119885257244</v>
      </c>
      <c r="K9">
        <f t="shared" si="4"/>
        <v>26.90209717453665</v>
      </c>
      <c r="L9">
        <f t="shared" si="5"/>
        <v>7.7287792987650164E-2</v>
      </c>
      <c r="M9">
        <f t="shared" si="6"/>
        <v>8.7691918966722149</v>
      </c>
      <c r="N9">
        <f t="shared" si="7"/>
        <v>14.237303250546246</v>
      </c>
    </row>
    <row r="10" spans="1:16">
      <c r="A10" t="s">
        <v>84</v>
      </c>
      <c r="B10">
        <f>MUD!R13-MUD!R14</f>
        <v>1.3650000000000162</v>
      </c>
      <c r="C10">
        <f>MUD!R14</f>
        <v>1.8174999999999928</v>
      </c>
      <c r="D10">
        <f t="shared" si="0"/>
        <v>3.182500000000009</v>
      </c>
      <c r="E10">
        <f>SAND!Q13</f>
        <v>1.7500000000012506E-3</v>
      </c>
      <c r="F10">
        <f>SAND!Q14</f>
        <v>0.23844999999999672</v>
      </c>
      <c r="G10">
        <f>SAND!Q15</f>
        <v>0.41040000000000276</v>
      </c>
      <c r="H10">
        <f t="shared" si="1"/>
        <v>0.65060000000000073</v>
      </c>
      <c r="I10">
        <f t="shared" si="2"/>
        <v>3.8331000000000097</v>
      </c>
      <c r="J10">
        <f t="shared" si="3"/>
        <v>47.41592966528367</v>
      </c>
      <c r="K10">
        <f t="shared" si="4"/>
        <v>35.610863269938505</v>
      </c>
      <c r="L10">
        <f t="shared" si="5"/>
        <v>4.5654952910209649E-2</v>
      </c>
      <c r="M10">
        <f t="shared" si="6"/>
        <v>6.220813440818036</v>
      </c>
      <c r="N10">
        <f t="shared" si="7"/>
        <v>10.706738671049587</v>
      </c>
    </row>
    <row r="11" spans="1:16">
      <c r="A11" t="s">
        <v>85</v>
      </c>
      <c r="B11">
        <f>MUD!R15-MUD!R16</f>
        <v>1.1400000000000077</v>
      </c>
      <c r="C11">
        <f>MUD!R16</f>
        <v>1.9424999999999901</v>
      </c>
      <c r="D11">
        <f t="shared" si="0"/>
        <v>3.0824999999999978</v>
      </c>
      <c r="E11">
        <f>0</f>
        <v>0</v>
      </c>
      <c r="F11">
        <f>SAND!Q16</f>
        <v>0.23024999999999807</v>
      </c>
      <c r="G11">
        <f>SAND!Q17</f>
        <v>0.36410000000000053</v>
      </c>
      <c r="H11">
        <f t="shared" si="1"/>
        <v>0.5943499999999986</v>
      </c>
      <c r="I11">
        <f t="shared" si="2"/>
        <v>3.6768499999999964</v>
      </c>
      <c r="J11">
        <f t="shared" si="3"/>
        <v>52.830547887457804</v>
      </c>
      <c r="K11">
        <f t="shared" si="4"/>
        <v>31.004800304608803</v>
      </c>
      <c r="L11">
        <f t="shared" si="5"/>
        <v>0</v>
      </c>
      <c r="M11">
        <f t="shared" si="6"/>
        <v>6.2621537457333938</v>
      </c>
      <c r="N11">
        <f t="shared" si="7"/>
        <v>9.9024980622000047</v>
      </c>
    </row>
    <row r="12" spans="1:16">
      <c r="A12" t="s">
        <v>86</v>
      </c>
      <c r="B12">
        <f>MUD!R17-MUD!R18</f>
        <v>1.4349999999999752</v>
      </c>
      <c r="C12">
        <f>MUD!R18</f>
        <v>1.9475000000000118</v>
      </c>
      <c r="D12">
        <f t="shared" si="0"/>
        <v>3.382499999999987</v>
      </c>
      <c r="E12">
        <f>SAND!Q18</f>
        <v>1.5200000000000102E-2</v>
      </c>
      <c r="F12">
        <f>SAND!Q19</f>
        <v>0.23184999999999789</v>
      </c>
      <c r="G12">
        <f>SAND!Q20</f>
        <v>0.38230000000000075</v>
      </c>
      <c r="H12">
        <f t="shared" si="1"/>
        <v>0.62934999999999874</v>
      </c>
      <c r="I12">
        <f t="shared" si="2"/>
        <v>4.0118499999999857</v>
      </c>
      <c r="J12">
        <f t="shared" si="3"/>
        <v>48.543689320388815</v>
      </c>
      <c r="K12">
        <f t="shared" si="4"/>
        <v>35.769034236075136</v>
      </c>
      <c r="L12">
        <f t="shared" si="5"/>
        <v>0.37887757518352272</v>
      </c>
      <c r="M12">
        <f t="shared" si="6"/>
        <v>5.7791293293617336</v>
      </c>
      <c r="N12">
        <f t="shared" si="7"/>
        <v>9.5292695389907927</v>
      </c>
    </row>
    <row r="13" spans="1:16">
      <c r="A13" t="s">
        <v>87</v>
      </c>
      <c r="B13">
        <f>MUD!R19-MUD!R20</f>
        <v>1.4000000000000068</v>
      </c>
      <c r="C13">
        <f>MUD!R20</f>
        <v>1.9549999999999998</v>
      </c>
      <c r="D13">
        <f t="shared" si="0"/>
        <v>3.3550000000000066</v>
      </c>
      <c r="E13">
        <f>SAND!Q21</f>
        <v>1.9999999999953388E-4</v>
      </c>
      <c r="F13">
        <f>SAND!Q22</f>
        <v>0.34034999999999727</v>
      </c>
      <c r="G13">
        <f>SAND!Q23</f>
        <v>0.4004000000000012</v>
      </c>
      <c r="H13">
        <f t="shared" si="1"/>
        <v>0.740949999999998</v>
      </c>
      <c r="I13">
        <f t="shared" si="2"/>
        <v>4.0959500000000046</v>
      </c>
      <c r="J13">
        <f t="shared" si="3"/>
        <v>47.730074830014956</v>
      </c>
      <c r="K13">
        <f t="shared" si="4"/>
        <v>34.18010473760679</v>
      </c>
      <c r="L13">
        <f t="shared" si="5"/>
        <v>4.882872105360995E-3</v>
      </c>
      <c r="M13">
        <f t="shared" si="6"/>
        <v>8.3094276053173708</v>
      </c>
      <c r="N13">
        <f t="shared" si="7"/>
        <v>9.775509954955524</v>
      </c>
    </row>
    <row r="14" spans="1:16">
      <c r="A14" t="s">
        <v>88</v>
      </c>
      <c r="B14">
        <f>MUD!R21-MUD!R22</f>
        <v>1.0549999999999948</v>
      </c>
      <c r="C14">
        <f>MUD!R22</f>
        <v>2.0250000000000088</v>
      </c>
      <c r="D14">
        <f t="shared" si="0"/>
        <v>3.0800000000000036</v>
      </c>
      <c r="E14">
        <f>SAND!Q24</f>
        <v>5.5000000000049454E-4</v>
      </c>
      <c r="F14">
        <f>SAND!Q25</f>
        <v>0.26569999999999894</v>
      </c>
      <c r="G14">
        <f>SAND!Q26</f>
        <v>0.45495000000000019</v>
      </c>
      <c r="H14">
        <f t="shared" si="1"/>
        <v>0.72119999999999962</v>
      </c>
      <c r="I14">
        <f t="shared" si="2"/>
        <v>3.8012000000000032</v>
      </c>
      <c r="J14">
        <f t="shared" si="3"/>
        <v>53.272650741871175</v>
      </c>
      <c r="K14">
        <f t="shared" si="4"/>
        <v>27.75439334946843</v>
      </c>
      <c r="L14">
        <f t="shared" si="5"/>
        <v>1.4469115016323635E-2</v>
      </c>
      <c r="M14">
        <f t="shared" si="6"/>
        <v>6.9898979269703965</v>
      </c>
      <c r="N14">
        <f t="shared" si="7"/>
        <v>11.968588866673677</v>
      </c>
    </row>
    <row r="16" spans="1:16">
      <c r="A16" s="32" t="s">
        <v>90</v>
      </c>
    </row>
    <row r="17" spans="1:14">
      <c r="A17" s="22" t="s">
        <v>26</v>
      </c>
      <c r="B17" s="22"/>
      <c r="C17" s="22"/>
      <c r="D17" s="22"/>
      <c r="E17" s="20"/>
      <c r="F17" s="38" t="s">
        <v>92</v>
      </c>
      <c r="G17" s="38" t="s">
        <v>93</v>
      </c>
      <c r="H17" s="38" t="s">
        <v>94</v>
      </c>
      <c r="I17" s="38" t="s">
        <v>95</v>
      </c>
      <c r="J17" s="38" t="s">
        <v>96</v>
      </c>
      <c r="K17" s="38" t="s">
        <v>97</v>
      </c>
      <c r="L17" s="38" t="s">
        <v>98</v>
      </c>
      <c r="M17" s="38" t="s">
        <v>99</v>
      </c>
      <c r="N17" s="38" t="s">
        <v>100</v>
      </c>
    </row>
    <row r="18" spans="1:14">
      <c r="A18" s="22"/>
      <c r="B18" s="33" t="s">
        <v>39</v>
      </c>
      <c r="C18" s="33" t="s">
        <v>40</v>
      </c>
      <c r="D18" s="33" t="s">
        <v>41</v>
      </c>
      <c r="E18" s="33" t="s">
        <v>91</v>
      </c>
      <c r="F18" s="33" t="s">
        <v>42</v>
      </c>
      <c r="G18" s="34" t="s">
        <v>43</v>
      </c>
      <c r="H18" s="34" t="s">
        <v>44</v>
      </c>
      <c r="I18" s="34" t="s">
        <v>45</v>
      </c>
      <c r="J18" s="34" t="s">
        <v>46</v>
      </c>
      <c r="K18" s="34" t="s">
        <v>47</v>
      </c>
      <c r="L18" s="34" t="s">
        <v>48</v>
      </c>
      <c r="M18" s="34" t="s">
        <v>49</v>
      </c>
      <c r="N18" s="34" t="s">
        <v>50</v>
      </c>
    </row>
    <row r="19" spans="1:14">
      <c r="A19" s="22"/>
      <c r="B19" s="33" t="s">
        <v>32</v>
      </c>
      <c r="C19" s="33" t="s">
        <v>32</v>
      </c>
      <c r="D19" s="22" t="s">
        <v>31</v>
      </c>
      <c r="E19" s="22" t="s">
        <v>31</v>
      </c>
      <c r="F19" s="33" t="s">
        <v>32</v>
      </c>
      <c r="G19" s="33" t="s">
        <v>32</v>
      </c>
      <c r="H19" s="33" t="s">
        <v>32</v>
      </c>
      <c r="I19" s="22"/>
    </row>
    <row r="20" spans="1:14">
      <c r="A20" t="s">
        <v>80</v>
      </c>
      <c r="B20">
        <f>0</f>
        <v>0</v>
      </c>
      <c r="C20">
        <f>PELLETS!P4</f>
        <v>0.18884999999999863</v>
      </c>
      <c r="D20">
        <f>PELLETS!P5</f>
        <v>0.28734999999999644</v>
      </c>
      <c r="E20">
        <f>C20+D20</f>
        <v>0.47619999999999507</v>
      </c>
      <c r="F20">
        <f>E20-H6</f>
        <v>0.25054999999999694</v>
      </c>
      <c r="G20">
        <f>C20-F6</f>
        <v>0.1127500000000019</v>
      </c>
      <c r="H20">
        <f>D20-G6</f>
        <v>0.13779999999999504</v>
      </c>
      <c r="I20">
        <f>(F20/D6)*100</f>
        <v>10.374741200828035</v>
      </c>
      <c r="J20">
        <f>(F20/I6)*100</f>
        <v>9.4881941946110686</v>
      </c>
      <c r="K20">
        <f>(G20/D6)*100</f>
        <v>4.6687370600414884</v>
      </c>
      <c r="L20">
        <f>(G20/I6)*100</f>
        <v>4.2697820612349995</v>
      </c>
      <c r="M20">
        <f>(H20/D6)*100</f>
        <v>5.7060041407865461</v>
      </c>
      <c r="N20">
        <f>(H20/I6)*100</f>
        <v>5.2184121333760691</v>
      </c>
    </row>
    <row r="21" spans="1:14">
      <c r="A21" t="s">
        <v>81</v>
      </c>
      <c r="B21">
        <v>0</v>
      </c>
      <c r="C21">
        <f>PELLETS!P6</f>
        <v>0.22959999999999781</v>
      </c>
      <c r="D21">
        <f>PELLETS!P7</f>
        <v>0.37724999999999653</v>
      </c>
      <c r="E21">
        <f t="shared" ref="E21:E28" si="8">C21+D21</f>
        <v>0.60684999999999434</v>
      </c>
      <c r="F21">
        <f t="shared" ref="F21:F28" si="9">E21-H7</f>
        <v>0.23899999999999011</v>
      </c>
      <c r="G21">
        <f t="shared" ref="G21:G28" si="10">C21-F7</f>
        <v>0.11314999999999742</v>
      </c>
      <c r="H21">
        <f t="shared" ref="H21:H28" si="11">D21-G7</f>
        <v>0.12584999999999269</v>
      </c>
      <c r="I21">
        <f t="shared" ref="I21:I28" si="12">(F21/D7)*100</f>
        <v>9.1746641074852633</v>
      </c>
      <c r="J21">
        <f t="shared" ref="J21:J28" si="13">(F21/I7)*100</f>
        <v>8.039423448878706</v>
      </c>
      <c r="K21">
        <f t="shared" ref="K21:K28" si="14">(G21/D7)*100</f>
        <v>4.3435700575814922</v>
      </c>
      <c r="L21">
        <f t="shared" ref="L21:L28" si="15">(G21/I7)*100</f>
        <v>3.8061119800863707</v>
      </c>
      <c r="M21">
        <f t="shared" ref="M21:M28" si="16">(H21/D7)*100</f>
        <v>4.8310940499037693</v>
      </c>
      <c r="N21">
        <f t="shared" ref="N21:N28" si="17">(H21/I7)*100</f>
        <v>4.2333114687923361</v>
      </c>
    </row>
    <row r="22" spans="1:14">
      <c r="A22" t="s">
        <v>82</v>
      </c>
      <c r="B22">
        <f>PELLETS!P8</f>
        <v>1.1799999999997368E-2</v>
      </c>
      <c r="C22">
        <f>PELLETS!P9</f>
        <v>0.50945000000000107</v>
      </c>
      <c r="D22">
        <f>PELLETS!P10</f>
        <v>0.61655000000000015</v>
      </c>
      <c r="E22">
        <f t="shared" si="8"/>
        <v>1.1260000000000012</v>
      </c>
      <c r="F22">
        <f t="shared" si="9"/>
        <v>0.39029999999999632</v>
      </c>
      <c r="G22">
        <f t="shared" si="10"/>
        <v>0.26769999999999783</v>
      </c>
      <c r="H22">
        <f t="shared" si="11"/>
        <v>0.12259999999999849</v>
      </c>
      <c r="I22">
        <f t="shared" si="12"/>
        <v>12.734094616639336</v>
      </c>
      <c r="J22">
        <f t="shared" si="13"/>
        <v>10.2691609440365</v>
      </c>
      <c r="K22">
        <f t="shared" si="14"/>
        <v>8.7340946166393909</v>
      </c>
      <c r="L22">
        <f t="shared" si="15"/>
        <v>7.0434393664324233</v>
      </c>
      <c r="M22">
        <f t="shared" si="16"/>
        <v>3.999999999999944</v>
      </c>
      <c r="N22">
        <f t="shared" si="17"/>
        <v>3.2257215776040771</v>
      </c>
    </row>
    <row r="23" spans="1:14">
      <c r="A23" t="s">
        <v>83</v>
      </c>
      <c r="B23">
        <f>PELLETS!P11</f>
        <v>3.949999999999676E-3</v>
      </c>
      <c r="C23">
        <f>PELLETS!P12</f>
        <v>0.54979999999999762</v>
      </c>
      <c r="D23">
        <f>PELLETS!P13</f>
        <v>0.59735000000000227</v>
      </c>
      <c r="E23">
        <f t="shared" si="8"/>
        <v>1.1471499999999999</v>
      </c>
      <c r="F23">
        <f t="shared" si="9"/>
        <v>0.37059999999999604</v>
      </c>
      <c r="G23">
        <f t="shared" si="10"/>
        <v>0.25479999999999592</v>
      </c>
      <c r="H23">
        <f t="shared" si="11"/>
        <v>0.11840000000000117</v>
      </c>
      <c r="I23">
        <f t="shared" si="12"/>
        <v>14.322705314009527</v>
      </c>
      <c r="J23">
        <f t="shared" si="13"/>
        <v>11.016483108158202</v>
      </c>
      <c r="K23">
        <f t="shared" si="14"/>
        <v>9.8473429951689369</v>
      </c>
      <c r="L23">
        <f t="shared" si="15"/>
        <v>7.5742037127865478</v>
      </c>
      <c r="M23">
        <f t="shared" si="16"/>
        <v>4.5758454106280704</v>
      </c>
      <c r="N23">
        <f t="shared" si="17"/>
        <v>3.5195671883593036</v>
      </c>
    </row>
    <row r="24" spans="1:14">
      <c r="A24" t="s">
        <v>84</v>
      </c>
      <c r="B24">
        <f>PELLETS!P14</f>
        <v>0.11045000000000371</v>
      </c>
      <c r="C24">
        <f>PELLETS!P15</f>
        <v>0.40915000000000035</v>
      </c>
      <c r="D24">
        <f>PELLETS!P16</f>
        <v>0.502049999999997</v>
      </c>
      <c r="E24">
        <f t="shared" si="8"/>
        <v>0.91119999999999735</v>
      </c>
      <c r="F24">
        <f t="shared" si="9"/>
        <v>0.26059999999999661</v>
      </c>
      <c r="G24">
        <f t="shared" si="10"/>
        <v>0.17070000000000363</v>
      </c>
      <c r="H24">
        <f t="shared" si="11"/>
        <v>9.1649999999994236E-2</v>
      </c>
      <c r="I24">
        <f t="shared" si="12"/>
        <v>8.1885310290650697</v>
      </c>
      <c r="J24">
        <f t="shared" si="13"/>
        <v>6.7986747019382729</v>
      </c>
      <c r="K24">
        <f t="shared" si="14"/>
        <v>5.3637077769050476</v>
      </c>
      <c r="L24">
        <f t="shared" si="15"/>
        <v>4.4533145495813624</v>
      </c>
      <c r="M24">
        <f t="shared" si="16"/>
        <v>2.8798114689707455</v>
      </c>
      <c r="N24">
        <f t="shared" si="17"/>
        <v>2.3910151052671207</v>
      </c>
    </row>
    <row r="25" spans="1:14">
      <c r="A25" t="s">
        <v>85</v>
      </c>
      <c r="B25">
        <f>0</f>
        <v>0</v>
      </c>
      <c r="C25">
        <f>PELLETS!P18</f>
        <v>0.44054999999999822</v>
      </c>
      <c r="D25">
        <f>PELLETS!P18</f>
        <v>0.44054999999999822</v>
      </c>
      <c r="E25">
        <f t="shared" si="8"/>
        <v>0.88109999999999644</v>
      </c>
      <c r="F25">
        <f t="shared" si="9"/>
        <v>0.28674999999999784</v>
      </c>
      <c r="G25">
        <f t="shared" si="10"/>
        <v>0.21030000000000015</v>
      </c>
      <c r="H25">
        <f t="shared" si="11"/>
        <v>7.6449999999997686E-2</v>
      </c>
      <c r="I25">
        <f t="shared" si="12"/>
        <v>9.302514193025079</v>
      </c>
      <c r="J25">
        <f t="shared" si="13"/>
        <v>7.7987951643389897</v>
      </c>
      <c r="K25">
        <f t="shared" si="14"/>
        <v>6.8223844282238542</v>
      </c>
      <c r="L25">
        <f t="shared" si="15"/>
        <v>5.7195697404028003</v>
      </c>
      <c r="M25">
        <f t="shared" si="16"/>
        <v>2.4801297648012244</v>
      </c>
      <c r="N25">
        <f t="shared" si="17"/>
        <v>2.0792254239361889</v>
      </c>
    </row>
    <row r="26" spans="1:14">
      <c r="A26" t="s">
        <v>86</v>
      </c>
      <c r="B26">
        <f>0</f>
        <v>0</v>
      </c>
      <c r="C26">
        <f>PELLETS!P20</f>
        <v>0.48799999999999955</v>
      </c>
      <c r="D26">
        <f>PELLETS!P20</f>
        <v>0.48799999999999955</v>
      </c>
      <c r="E26">
        <f t="shared" si="8"/>
        <v>0.97599999999999909</v>
      </c>
      <c r="F26">
        <f t="shared" si="9"/>
        <v>0.34665000000000035</v>
      </c>
      <c r="G26">
        <f t="shared" si="10"/>
        <v>0.25615000000000165</v>
      </c>
      <c r="H26">
        <f t="shared" si="11"/>
        <v>0.10569999999999879</v>
      </c>
      <c r="I26">
        <f t="shared" si="12"/>
        <v>10.248337028824883</v>
      </c>
      <c r="J26">
        <f t="shared" si="13"/>
        <v>8.6406520682478547</v>
      </c>
      <c r="K26">
        <f t="shared" si="14"/>
        <v>7.5728011825573578</v>
      </c>
      <c r="L26">
        <f t="shared" si="15"/>
        <v>6.3848349265302184</v>
      </c>
      <c r="M26">
        <f t="shared" si="16"/>
        <v>3.1249076127124673</v>
      </c>
      <c r="N26">
        <f t="shared" si="17"/>
        <v>2.6346947169011594</v>
      </c>
    </row>
    <row r="27" spans="1:14">
      <c r="A27" t="s">
        <v>87</v>
      </c>
      <c r="B27">
        <f>PELLETS!P21</f>
        <v>1.6749999999998266E-2</v>
      </c>
      <c r="C27">
        <f>PELLETS!P22</f>
        <v>0.41985000000000383</v>
      </c>
      <c r="D27">
        <f>PELLETS!P23</f>
        <v>0.54009999999999891</v>
      </c>
      <c r="E27">
        <f t="shared" si="8"/>
        <v>0.95995000000000275</v>
      </c>
      <c r="F27">
        <f t="shared" si="9"/>
        <v>0.21900000000000475</v>
      </c>
      <c r="G27">
        <f t="shared" si="10"/>
        <v>7.9500000000006565E-2</v>
      </c>
      <c r="H27">
        <f t="shared" si="11"/>
        <v>0.13969999999999771</v>
      </c>
      <c r="I27">
        <f t="shared" si="12"/>
        <v>6.5275707898660009</v>
      </c>
      <c r="J27">
        <f t="shared" si="13"/>
        <v>5.3467449553828654</v>
      </c>
      <c r="K27">
        <f t="shared" si="14"/>
        <v>2.3695976154994458</v>
      </c>
      <c r="L27">
        <f t="shared" si="15"/>
        <v>1.9409416618856792</v>
      </c>
      <c r="M27">
        <f t="shared" si="16"/>
        <v>4.1639344262294316</v>
      </c>
      <c r="N27">
        <f t="shared" si="17"/>
        <v>3.4106861656025478</v>
      </c>
    </row>
    <row r="28" spans="1:14">
      <c r="A28" t="s">
        <v>88</v>
      </c>
      <c r="B28">
        <f>PELLETS!P24</f>
        <v>7.0500000000031093E-3</v>
      </c>
      <c r="C28">
        <f>PELLETS!P25</f>
        <v>0.52695000000000292</v>
      </c>
      <c r="D28">
        <f>PELLETS!P26</f>
        <v>0.64804999999999779</v>
      </c>
      <c r="E28">
        <f t="shared" si="8"/>
        <v>1.1750000000000007</v>
      </c>
      <c r="F28">
        <f t="shared" si="9"/>
        <v>0.45380000000000109</v>
      </c>
      <c r="G28">
        <f t="shared" si="10"/>
        <v>0.26125000000000398</v>
      </c>
      <c r="H28">
        <f t="shared" si="11"/>
        <v>0.19309999999999761</v>
      </c>
      <c r="I28">
        <f t="shared" si="12"/>
        <v>14.733766233766252</v>
      </c>
      <c r="J28">
        <f t="shared" si="13"/>
        <v>11.938335262548687</v>
      </c>
      <c r="K28">
        <f t="shared" si="14"/>
        <v>8.4821428571429767</v>
      </c>
      <c r="L28">
        <f t="shared" si="15"/>
        <v>6.8728296327476528</v>
      </c>
      <c r="M28">
        <f t="shared" si="16"/>
        <v>6.2694805194804344</v>
      </c>
      <c r="N28">
        <f t="shared" si="17"/>
        <v>5.0799747448173589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A6" sqref="A6:I14"/>
    </sheetView>
  </sheetViews>
  <sheetFormatPr baseColWidth="10" defaultColWidth="8.83203125" defaultRowHeight="14" x14ac:dyDescent="0"/>
  <cols>
    <col min="1" max="1" width="28.5" bestFit="1" customWidth="1"/>
    <col min="2" max="2" width="15.1640625" style="17" customWidth="1"/>
    <col min="3" max="3" width="10.1640625" bestFit="1" customWidth="1"/>
    <col min="4" max="4" width="11.33203125" bestFit="1" customWidth="1"/>
    <col min="5" max="5" width="15.33203125" bestFit="1" customWidth="1"/>
    <col min="6" max="6" width="31.5" bestFit="1" customWidth="1"/>
    <col min="7" max="7" width="28.1640625" bestFit="1" customWidth="1"/>
    <col min="8" max="8" width="28.1640625" customWidth="1"/>
    <col min="9" max="9" width="28.1640625" bestFit="1" customWidth="1"/>
    <col min="10" max="11" width="25.1640625" bestFit="1" customWidth="1"/>
    <col min="12" max="12" width="28" bestFit="1" customWidth="1"/>
    <col min="13" max="13" width="25.1640625" bestFit="1" customWidth="1"/>
    <col min="14" max="14" width="26.5" style="19" bestFit="1" customWidth="1"/>
    <col min="15" max="15" width="27" style="19" bestFit="1" customWidth="1"/>
    <col min="16" max="16" width="17.33203125" style="18" bestFit="1" customWidth="1"/>
  </cols>
  <sheetData>
    <row r="1" spans="1:16" ht="18">
      <c r="A1" s="39" t="s">
        <v>101</v>
      </c>
    </row>
    <row r="2" spans="1:16">
      <c r="A2" s="33"/>
      <c r="B2" s="40"/>
      <c r="C2" s="33"/>
      <c r="D2" s="33"/>
      <c r="E2" s="33"/>
      <c r="F2" s="33"/>
      <c r="G2" s="33"/>
      <c r="H2" s="33"/>
      <c r="I2" s="33"/>
      <c r="J2" s="25"/>
      <c r="K2" s="33"/>
    </row>
    <row r="3" spans="1:16" ht="16">
      <c r="A3" s="33"/>
      <c r="B3" s="76" t="s">
        <v>102</v>
      </c>
      <c r="C3" s="77"/>
      <c r="D3" s="77"/>
      <c r="E3" s="77"/>
      <c r="F3" s="77"/>
      <c r="G3" s="77"/>
      <c r="H3" s="77"/>
      <c r="I3" s="77"/>
      <c r="J3" s="41"/>
      <c r="K3" s="78" t="s">
        <v>103</v>
      </c>
      <c r="L3" s="78"/>
      <c r="M3" s="78"/>
      <c r="N3" s="78"/>
      <c r="O3" s="78"/>
      <c r="P3" s="78"/>
    </row>
    <row r="4" spans="1:16">
      <c r="A4" s="33"/>
      <c r="B4" s="40" t="s">
        <v>27</v>
      </c>
      <c r="C4" s="33" t="s">
        <v>28</v>
      </c>
      <c r="D4" s="33" t="s">
        <v>35</v>
      </c>
      <c r="E4" s="33" t="s">
        <v>38</v>
      </c>
      <c r="F4" s="33" t="s">
        <v>36</v>
      </c>
      <c r="G4" s="33" t="s">
        <v>51</v>
      </c>
      <c r="H4" s="33" t="s">
        <v>104</v>
      </c>
      <c r="I4" s="33" t="s">
        <v>105</v>
      </c>
      <c r="J4" s="33" t="s">
        <v>29</v>
      </c>
      <c r="K4" s="34" t="s">
        <v>30</v>
      </c>
      <c r="L4" s="34" t="s">
        <v>33</v>
      </c>
      <c r="M4" s="34" t="s">
        <v>52</v>
      </c>
      <c r="N4" s="34" t="s">
        <v>34</v>
      </c>
      <c r="O4" s="42" t="s">
        <v>106</v>
      </c>
      <c r="P4" s="43" t="s">
        <v>107</v>
      </c>
    </row>
    <row r="5" spans="1:16">
      <c r="A5" s="33" t="s">
        <v>108</v>
      </c>
      <c r="B5" s="40" t="s">
        <v>109</v>
      </c>
      <c r="C5" s="33" t="s">
        <v>109</v>
      </c>
      <c r="D5" s="33" t="s">
        <v>32</v>
      </c>
      <c r="E5" s="33" t="s">
        <v>32</v>
      </c>
      <c r="F5" s="33" t="s">
        <v>109</v>
      </c>
      <c r="G5" s="33" t="s">
        <v>32</v>
      </c>
      <c r="H5" s="33"/>
      <c r="I5" s="33" t="s">
        <v>109</v>
      </c>
      <c r="J5" s="33"/>
      <c r="K5" s="33"/>
      <c r="L5" s="33"/>
      <c r="M5" s="33"/>
      <c r="N5" s="25"/>
    </row>
    <row r="6" spans="1:16" ht="15" customHeight="1">
      <c r="A6" t="s">
        <v>80</v>
      </c>
      <c r="B6" s="17">
        <f>MUD!R5-MUD!R6</f>
        <v>1.0724999999999871</v>
      </c>
      <c r="C6">
        <f>MUD!R6</f>
        <v>1.342500000000012</v>
      </c>
      <c r="D6">
        <v>0</v>
      </c>
      <c r="E6">
        <f>SAND!Q4</f>
        <v>7.6099999999996726E-2</v>
      </c>
      <c r="F6">
        <f>SAND!Q5</f>
        <v>0.1495500000000014</v>
      </c>
      <c r="G6">
        <f>B6+C6</f>
        <v>2.4149999999999991</v>
      </c>
      <c r="H6">
        <f>E6+F6</f>
        <v>0.22564999999999813</v>
      </c>
      <c r="I6">
        <f>B6+C6+E6+D6+F6</f>
        <v>2.6406499999999973</v>
      </c>
      <c r="J6">
        <f>(C6/I6)*100</f>
        <v>50.839755363263336</v>
      </c>
      <c r="K6">
        <f>(B6/I6)*100</f>
        <v>40.615000094673213</v>
      </c>
      <c r="L6">
        <f>(D6/I6)*100</f>
        <v>0</v>
      </c>
      <c r="M6">
        <f>(E6/I6)*100</f>
        <v>2.8818662071837164</v>
      </c>
      <c r="N6">
        <f>(F6/I6)*100</f>
        <v>5.6633783348797291</v>
      </c>
      <c r="O6" s="19">
        <f>(G6/I6)*100</f>
        <v>91.454755457936557</v>
      </c>
      <c r="P6" s="18">
        <f>(H6/I6)*100</f>
        <v>8.5452445420634451</v>
      </c>
    </row>
    <row r="7" spans="1:16" s="50" customFormat="1">
      <c r="A7" s="50" t="s">
        <v>81</v>
      </c>
      <c r="B7" s="17">
        <f>MUD!R7-MUD!R8</f>
        <v>1.0174999999999934</v>
      </c>
      <c r="C7">
        <f>MUD!R8</f>
        <v>1.5874999999999959</v>
      </c>
      <c r="D7" s="50">
        <v>0</v>
      </c>
      <c r="E7" s="50">
        <f>SAND!Q6</f>
        <v>0.11645000000000039</v>
      </c>
      <c r="F7" s="50">
        <f>SAND!Q7</f>
        <v>0.25140000000000384</v>
      </c>
      <c r="G7">
        <f t="shared" ref="G7:G14" si="0">B7+C7</f>
        <v>2.6049999999999893</v>
      </c>
      <c r="H7">
        <f t="shared" ref="H7:H14" si="1">E7+F7</f>
        <v>0.36785000000000423</v>
      </c>
      <c r="I7">
        <f t="shared" ref="I7:I14" si="2">B7+C7+E7+D7+F7</f>
        <v>2.9728499999999936</v>
      </c>
      <c r="J7">
        <f t="shared" ref="J7:J14" si="3">(C7/I7)*100</f>
        <v>53.399936088265441</v>
      </c>
      <c r="K7">
        <f t="shared" ref="K7:K14" si="4">(B7/I7)*100</f>
        <v>34.2264157290141</v>
      </c>
      <c r="L7">
        <f t="shared" ref="L7:L14" si="5">(D7/I7)*100</f>
        <v>0</v>
      </c>
      <c r="M7">
        <f t="shared" ref="M7:M14" si="6">(E7/I7)*100</f>
        <v>3.91711657164003</v>
      </c>
      <c r="N7">
        <f t="shared" ref="N7:N14" si="7">(F7/I7)*100</f>
        <v>8.4565316110804236</v>
      </c>
      <c r="O7" s="19">
        <f t="shared" ref="O7:O14" si="8">(G7/I7)*100</f>
        <v>87.626351817279541</v>
      </c>
      <c r="P7" s="18">
        <f t="shared" ref="P7:P14" si="9">(H7/I7)*100</f>
        <v>12.373648182720455</v>
      </c>
    </row>
    <row r="8" spans="1:16">
      <c r="A8" t="s">
        <v>82</v>
      </c>
      <c r="B8" s="17">
        <f>MUD!R9-MUD!R10</f>
        <v>1.4550000000000063</v>
      </c>
      <c r="C8">
        <f>MUD!R10</f>
        <v>1.609999999999999</v>
      </c>
      <c r="D8">
        <v>0</v>
      </c>
      <c r="E8">
        <f>SAND!Q8</f>
        <v>0.24175000000000324</v>
      </c>
      <c r="F8">
        <f>SAND!Q9</f>
        <v>0.49395000000000167</v>
      </c>
      <c r="G8">
        <f t="shared" si="0"/>
        <v>3.0650000000000053</v>
      </c>
      <c r="H8">
        <f t="shared" si="1"/>
        <v>0.73570000000000491</v>
      </c>
      <c r="I8">
        <f t="shared" si="2"/>
        <v>3.8007000000000102</v>
      </c>
      <c r="J8">
        <f t="shared" si="3"/>
        <v>42.360617780934952</v>
      </c>
      <c r="K8">
        <f t="shared" si="4"/>
        <v>38.282421659168108</v>
      </c>
      <c r="L8">
        <f t="shared" si="5"/>
        <v>0</v>
      </c>
      <c r="M8">
        <f t="shared" si="6"/>
        <v>6.3606704028206007</v>
      </c>
      <c r="N8">
        <f t="shared" si="7"/>
        <v>12.996290157076338</v>
      </c>
      <c r="O8" s="19">
        <f t="shared" si="8"/>
        <v>80.643039440103053</v>
      </c>
      <c r="P8" s="18">
        <f t="shared" si="9"/>
        <v>19.356960559896937</v>
      </c>
    </row>
    <row r="9" spans="1:16">
      <c r="A9" t="s">
        <v>83</v>
      </c>
      <c r="B9" s="17">
        <f>MUD!R11-MUD!R12</f>
        <v>0.90500000000000025</v>
      </c>
      <c r="C9">
        <f>MUD!R12</f>
        <v>1.6824999999999966</v>
      </c>
      <c r="D9">
        <f>SAND!Q10</f>
        <v>2.6000000000010459E-3</v>
      </c>
      <c r="E9">
        <f>SAND!Q11</f>
        <v>0.29500000000000171</v>
      </c>
      <c r="F9">
        <f>SAND!Q12</f>
        <v>0.4789500000000011</v>
      </c>
      <c r="G9">
        <f t="shared" si="0"/>
        <v>2.5874999999999968</v>
      </c>
      <c r="H9">
        <f t="shared" si="1"/>
        <v>0.7739500000000028</v>
      </c>
      <c r="I9">
        <f t="shared" si="2"/>
        <v>3.3640500000000007</v>
      </c>
      <c r="J9">
        <f t="shared" si="3"/>
        <v>50.014119885257244</v>
      </c>
      <c r="K9">
        <f t="shared" si="4"/>
        <v>26.90209717453665</v>
      </c>
      <c r="L9">
        <f t="shared" si="5"/>
        <v>7.7287792987650164E-2</v>
      </c>
      <c r="M9">
        <f t="shared" si="6"/>
        <v>8.7691918966722149</v>
      </c>
      <c r="N9">
        <f t="shared" si="7"/>
        <v>14.237303250546246</v>
      </c>
      <c r="O9" s="19">
        <f t="shared" si="8"/>
        <v>76.916217059793894</v>
      </c>
      <c r="P9" s="18">
        <f t="shared" si="9"/>
        <v>23.006495147218462</v>
      </c>
    </row>
    <row r="10" spans="1:16">
      <c r="A10" t="s">
        <v>84</v>
      </c>
      <c r="B10" s="17">
        <f>MUD!R13-MUD!R14</f>
        <v>1.3650000000000162</v>
      </c>
      <c r="C10">
        <f>MUD!R14</f>
        <v>1.8174999999999928</v>
      </c>
      <c r="D10">
        <f>SAND!Q13</f>
        <v>1.7500000000012506E-3</v>
      </c>
      <c r="E10">
        <f>SAND!Q14</f>
        <v>0.23844999999999672</v>
      </c>
      <c r="F10">
        <f>SAND!Q15</f>
        <v>0.41040000000000276</v>
      </c>
      <c r="G10">
        <f t="shared" si="0"/>
        <v>3.182500000000009</v>
      </c>
      <c r="H10">
        <f t="shared" si="1"/>
        <v>0.64884999999999948</v>
      </c>
      <c r="I10">
        <f t="shared" si="2"/>
        <v>3.8331000000000097</v>
      </c>
      <c r="J10">
        <f t="shared" si="3"/>
        <v>47.41592966528367</v>
      </c>
      <c r="K10">
        <f t="shared" si="4"/>
        <v>35.610863269938505</v>
      </c>
      <c r="L10">
        <f t="shared" si="5"/>
        <v>4.5654952910209649E-2</v>
      </c>
      <c r="M10">
        <f t="shared" si="6"/>
        <v>6.220813440818036</v>
      </c>
      <c r="N10">
        <f t="shared" si="7"/>
        <v>10.706738671049587</v>
      </c>
      <c r="O10" s="19">
        <f t="shared" si="8"/>
        <v>83.026792935222176</v>
      </c>
      <c r="P10" s="18">
        <f t="shared" si="9"/>
        <v>16.927552111867623</v>
      </c>
    </row>
    <row r="11" spans="1:16" s="50" customFormat="1">
      <c r="A11" s="50" t="s">
        <v>85</v>
      </c>
      <c r="B11" s="17">
        <f>MUD!R15-MUD!R16</f>
        <v>1.1400000000000077</v>
      </c>
      <c r="C11">
        <f>MUD!R16</f>
        <v>1.9424999999999901</v>
      </c>
      <c r="D11" s="50">
        <v>0</v>
      </c>
      <c r="E11" s="50">
        <f>SAND!Q16</f>
        <v>0.23024999999999807</v>
      </c>
      <c r="F11" s="50">
        <f>SAND!Q17</f>
        <v>0.36410000000000053</v>
      </c>
      <c r="G11">
        <f t="shared" si="0"/>
        <v>3.0824999999999978</v>
      </c>
      <c r="H11">
        <f t="shared" si="1"/>
        <v>0.5943499999999986</v>
      </c>
      <c r="I11">
        <f t="shared" si="2"/>
        <v>3.6768499999999964</v>
      </c>
      <c r="J11">
        <f t="shared" si="3"/>
        <v>52.830547887457804</v>
      </c>
      <c r="K11">
        <f t="shared" si="4"/>
        <v>31.004800304608803</v>
      </c>
      <c r="L11">
        <f t="shared" si="5"/>
        <v>0</v>
      </c>
      <c r="M11">
        <f t="shared" si="6"/>
        <v>6.2621537457333938</v>
      </c>
      <c r="N11">
        <f t="shared" si="7"/>
        <v>9.9024980622000047</v>
      </c>
      <c r="O11" s="19">
        <f t="shared" si="8"/>
        <v>83.835348192066604</v>
      </c>
      <c r="P11" s="18">
        <f t="shared" si="9"/>
        <v>16.164651807933399</v>
      </c>
    </row>
    <row r="12" spans="1:16" s="50" customFormat="1">
      <c r="A12" s="50" t="s">
        <v>86</v>
      </c>
      <c r="B12" s="17">
        <f>MUD!R17-MUD!R18</f>
        <v>1.4349999999999752</v>
      </c>
      <c r="C12">
        <f>MUD!R18</f>
        <v>1.9475000000000118</v>
      </c>
      <c r="D12" s="50">
        <f>SAND!Q18</f>
        <v>1.5200000000000102E-2</v>
      </c>
      <c r="E12" s="50">
        <f>SAND!Q19</f>
        <v>0.23184999999999789</v>
      </c>
      <c r="F12" s="50">
        <f>SAND!Q20</f>
        <v>0.38230000000000075</v>
      </c>
      <c r="G12">
        <f t="shared" si="0"/>
        <v>3.382499999999987</v>
      </c>
      <c r="H12">
        <f t="shared" si="1"/>
        <v>0.61414999999999864</v>
      </c>
      <c r="I12">
        <f t="shared" si="2"/>
        <v>4.0118499999999857</v>
      </c>
      <c r="J12">
        <f t="shared" si="3"/>
        <v>48.543689320388815</v>
      </c>
      <c r="K12">
        <f t="shared" si="4"/>
        <v>35.769034236075136</v>
      </c>
      <c r="L12">
        <f t="shared" si="5"/>
        <v>0.37887757518352272</v>
      </c>
      <c r="M12">
        <f t="shared" si="6"/>
        <v>5.7791293293617336</v>
      </c>
      <c r="N12">
        <f t="shared" si="7"/>
        <v>9.5292695389907927</v>
      </c>
      <c r="O12" s="19">
        <f t="shared" si="8"/>
        <v>84.312723556463951</v>
      </c>
      <c r="P12" s="18">
        <f t="shared" si="9"/>
        <v>15.308398868352526</v>
      </c>
    </row>
    <row r="13" spans="1:16" s="54" customFormat="1">
      <c r="A13" s="54" t="s">
        <v>87</v>
      </c>
      <c r="B13" s="17">
        <f>MUD!R19-MUD!R20</f>
        <v>1.4000000000000068</v>
      </c>
      <c r="C13">
        <f>MUD!R20</f>
        <v>1.9549999999999998</v>
      </c>
      <c r="D13" s="54">
        <f>SAND!Q21</f>
        <v>1.9999999999953388E-4</v>
      </c>
      <c r="E13" s="54">
        <f>SAND!Q22</f>
        <v>0.34034999999999727</v>
      </c>
      <c r="F13" s="54">
        <f>SAND!Q23</f>
        <v>0.4004000000000012</v>
      </c>
      <c r="G13">
        <f t="shared" si="0"/>
        <v>3.3550000000000066</v>
      </c>
      <c r="H13">
        <f t="shared" si="1"/>
        <v>0.74074999999999847</v>
      </c>
      <c r="I13">
        <f t="shared" si="2"/>
        <v>4.0959500000000046</v>
      </c>
      <c r="J13">
        <f t="shared" si="3"/>
        <v>47.730074830014956</v>
      </c>
      <c r="K13">
        <f t="shared" si="4"/>
        <v>34.18010473760679</v>
      </c>
      <c r="L13">
        <f t="shared" si="5"/>
        <v>4.882872105360995E-3</v>
      </c>
      <c r="M13">
        <f t="shared" si="6"/>
        <v>8.3094276053173708</v>
      </c>
      <c r="N13">
        <f t="shared" si="7"/>
        <v>9.775509954955524</v>
      </c>
      <c r="O13" s="19">
        <f t="shared" si="8"/>
        <v>81.910179567621739</v>
      </c>
      <c r="P13" s="18">
        <f t="shared" si="9"/>
        <v>18.084937560272895</v>
      </c>
    </row>
    <row r="14" spans="1:16" s="54" customFormat="1">
      <c r="A14" s="54" t="s">
        <v>88</v>
      </c>
      <c r="B14" s="17">
        <f>MUD!R21-MUD!R22</f>
        <v>1.0549999999999948</v>
      </c>
      <c r="C14">
        <f>MUD!R22</f>
        <v>2.0250000000000088</v>
      </c>
      <c r="D14" s="54">
        <f>SAND!Q24</f>
        <v>5.5000000000049454E-4</v>
      </c>
      <c r="E14" s="54">
        <f>SAND!Q25</f>
        <v>0.26569999999999894</v>
      </c>
      <c r="F14" s="54">
        <f>SAND!Q26</f>
        <v>0.45495000000000019</v>
      </c>
      <c r="G14">
        <f t="shared" si="0"/>
        <v>3.0800000000000036</v>
      </c>
      <c r="H14">
        <f t="shared" si="1"/>
        <v>0.72064999999999912</v>
      </c>
      <c r="I14">
        <f t="shared" si="2"/>
        <v>3.8012000000000032</v>
      </c>
      <c r="J14">
        <f t="shared" si="3"/>
        <v>53.272650741871175</v>
      </c>
      <c r="K14">
        <f t="shared" si="4"/>
        <v>27.75439334946843</v>
      </c>
      <c r="L14">
        <f t="shared" si="5"/>
        <v>1.4469115016323635E-2</v>
      </c>
      <c r="M14">
        <f t="shared" si="6"/>
        <v>6.9898979269703965</v>
      </c>
      <c r="N14">
        <f t="shared" si="7"/>
        <v>11.968588866673677</v>
      </c>
      <c r="O14" s="19">
        <f t="shared" si="8"/>
        <v>81.027044091339604</v>
      </c>
      <c r="P14" s="18">
        <f t="shared" si="9"/>
        <v>18.958486793644074</v>
      </c>
    </row>
    <row r="17" spans="1:16" s="46" customFormat="1" ht="18">
      <c r="A17" s="44" t="s">
        <v>110</v>
      </c>
      <c r="B17" s="45"/>
      <c r="P17" s="47"/>
    </row>
    <row r="18" spans="1:16" s="19" customFormat="1" ht="18">
      <c r="A18" s="48"/>
      <c r="B18" s="76" t="s">
        <v>102</v>
      </c>
      <c r="C18" s="77"/>
      <c r="D18" s="77"/>
      <c r="E18" s="77"/>
      <c r="F18" s="77"/>
      <c r="G18" s="77"/>
      <c r="H18" s="77"/>
      <c r="I18" s="77"/>
      <c r="J18" s="77" t="s">
        <v>103</v>
      </c>
      <c r="K18" s="77"/>
      <c r="L18" s="77"/>
      <c r="M18" s="77"/>
      <c r="N18" s="77"/>
      <c r="O18" s="41"/>
      <c r="P18" s="18"/>
    </row>
    <row r="19" spans="1:16">
      <c r="A19" s="33" t="s">
        <v>111</v>
      </c>
      <c r="B19" s="40"/>
      <c r="C19" s="33"/>
      <c r="D19" s="33"/>
      <c r="E19" s="25"/>
      <c r="F19" s="38" t="s">
        <v>92</v>
      </c>
      <c r="G19" s="38" t="s">
        <v>112</v>
      </c>
      <c r="H19" s="38" t="s">
        <v>113</v>
      </c>
      <c r="I19" s="38" t="s">
        <v>95</v>
      </c>
      <c r="J19" s="38" t="s">
        <v>96</v>
      </c>
      <c r="K19" s="38" t="s">
        <v>97</v>
      </c>
      <c r="L19" s="38" t="s">
        <v>98</v>
      </c>
      <c r="M19" s="38" t="s">
        <v>99</v>
      </c>
      <c r="N19" s="49" t="s">
        <v>100</v>
      </c>
    </row>
    <row r="20" spans="1:16">
      <c r="A20" s="33"/>
      <c r="B20" s="40" t="s">
        <v>39</v>
      </c>
      <c r="C20" s="33" t="s">
        <v>40</v>
      </c>
      <c r="D20" s="33" t="s">
        <v>41</v>
      </c>
      <c r="E20" s="33" t="s">
        <v>114</v>
      </c>
      <c r="F20" s="33" t="s">
        <v>115</v>
      </c>
      <c r="G20" s="34" t="s">
        <v>43</v>
      </c>
      <c r="H20" s="34" t="s">
        <v>44</v>
      </c>
      <c r="I20" s="34" t="s">
        <v>45</v>
      </c>
      <c r="J20" s="34" t="s">
        <v>46</v>
      </c>
      <c r="K20" s="34" t="s">
        <v>47</v>
      </c>
      <c r="L20" s="34" t="s">
        <v>48</v>
      </c>
      <c r="M20" s="34" t="s">
        <v>49</v>
      </c>
      <c r="N20" s="34" t="s">
        <v>50</v>
      </c>
    </row>
    <row r="21" spans="1:16">
      <c r="A21" s="33"/>
      <c r="B21" s="40" t="s">
        <v>32</v>
      </c>
      <c r="C21" s="33" t="s">
        <v>32</v>
      </c>
      <c r="D21" s="33" t="s">
        <v>109</v>
      </c>
      <c r="E21" s="33" t="s">
        <v>109</v>
      </c>
      <c r="F21" s="33" t="s">
        <v>32</v>
      </c>
      <c r="G21" s="33" t="s">
        <v>32</v>
      </c>
      <c r="H21" s="33" t="s">
        <v>32</v>
      </c>
      <c r="I21" s="33"/>
    </row>
    <row r="22" spans="1:16">
      <c r="A22" t="s">
        <v>80</v>
      </c>
      <c r="B22" s="17">
        <v>0</v>
      </c>
      <c r="C22">
        <f>PELLETS!P4</f>
        <v>0.18884999999999863</v>
      </c>
      <c r="D22">
        <f>PELLETS!P7</f>
        <v>0.37724999999999653</v>
      </c>
      <c r="E22">
        <f t="shared" ref="E22:E30" si="10">C22+D22</f>
        <v>0.56609999999999516</v>
      </c>
      <c r="F22">
        <f t="shared" ref="F22:F30" si="11">E22-H6</f>
        <v>0.34044999999999703</v>
      </c>
      <c r="G22">
        <f t="shared" ref="G22:H30" si="12">C22-E6</f>
        <v>0.1127500000000019</v>
      </c>
      <c r="H22">
        <f t="shared" si="12"/>
        <v>0.22769999999999513</v>
      </c>
      <c r="I22">
        <f>(F22/G6)*100</f>
        <v>14.09730848861272</v>
      </c>
      <c r="J22">
        <f t="shared" ref="J22:J30" si="13">(F22/I6)*100</f>
        <v>12.892659004411694</v>
      </c>
      <c r="K22">
        <f>(G22/G6)*100</f>
        <v>4.6687370600414884</v>
      </c>
      <c r="L22">
        <f t="shared" ref="L22:L30" si="14">(G22/I6)*100</f>
        <v>4.2697820612349995</v>
      </c>
      <c r="M22">
        <f>(H22/G6)*100</f>
        <v>9.4285714285712316</v>
      </c>
      <c r="N22" s="19">
        <f t="shared" ref="N22:N30" si="15">(H22/I6)*100</f>
        <v>8.6228769431766938</v>
      </c>
    </row>
    <row r="23" spans="1:16" s="50" customFormat="1">
      <c r="A23" s="50" t="s">
        <v>81</v>
      </c>
      <c r="B23" s="51">
        <v>0</v>
      </c>
      <c r="C23" s="50">
        <f>PELLETS!P6</f>
        <v>0.22959999999999781</v>
      </c>
      <c r="D23" s="50">
        <f>PELLETS!P7</f>
        <v>0.37724999999999653</v>
      </c>
      <c r="E23" s="50">
        <f t="shared" si="10"/>
        <v>0.60684999999999434</v>
      </c>
      <c r="F23" s="50">
        <f t="shared" si="11"/>
        <v>0.23899999999999011</v>
      </c>
      <c r="G23" s="50">
        <f t="shared" si="12"/>
        <v>0.11314999999999742</v>
      </c>
      <c r="H23" s="50">
        <f t="shared" si="12"/>
        <v>0.12584999999999269</v>
      </c>
      <c r="I23" s="50">
        <f t="shared" ref="I23:I30" si="16">(F23/G7)*100</f>
        <v>9.1746641074852633</v>
      </c>
      <c r="J23" s="50">
        <f t="shared" si="13"/>
        <v>8.039423448878706</v>
      </c>
      <c r="K23" s="50">
        <f t="shared" ref="K23:K30" si="17">(G23/G7)*100</f>
        <v>4.3435700575814922</v>
      </c>
      <c r="L23" s="50">
        <f t="shared" si="14"/>
        <v>3.8061119800863707</v>
      </c>
      <c r="M23" s="50">
        <f t="shared" ref="M23:M30" si="18">(H23/G7)*100</f>
        <v>4.8310940499037693</v>
      </c>
      <c r="N23" s="52">
        <f t="shared" si="15"/>
        <v>4.2333114687923361</v>
      </c>
      <c r="O23" s="52"/>
      <c r="P23" s="53"/>
    </row>
    <row r="24" spans="1:16">
      <c r="A24" t="s">
        <v>82</v>
      </c>
      <c r="B24" s="17">
        <f>PELLETS!P8</f>
        <v>1.1799999999997368E-2</v>
      </c>
      <c r="C24">
        <f>PELLETS!P9</f>
        <v>0.50945000000000107</v>
      </c>
      <c r="D24">
        <f>PELLETS!P10</f>
        <v>0.61655000000000015</v>
      </c>
      <c r="E24">
        <f t="shared" si="10"/>
        <v>1.1260000000000012</v>
      </c>
      <c r="F24">
        <f t="shared" si="11"/>
        <v>0.39029999999999632</v>
      </c>
      <c r="G24">
        <f t="shared" si="12"/>
        <v>0.26769999999999783</v>
      </c>
      <c r="H24">
        <f t="shared" si="12"/>
        <v>0.12259999999999849</v>
      </c>
      <c r="I24">
        <f t="shared" si="16"/>
        <v>12.734094616639336</v>
      </c>
      <c r="J24">
        <f t="shared" si="13"/>
        <v>10.2691609440365</v>
      </c>
      <c r="K24">
        <f t="shared" si="17"/>
        <v>8.7340946166393909</v>
      </c>
      <c r="L24">
        <f t="shared" si="14"/>
        <v>7.0434393664324233</v>
      </c>
      <c r="M24">
        <f t="shared" si="18"/>
        <v>3.999999999999944</v>
      </c>
      <c r="N24" s="19">
        <f t="shared" si="15"/>
        <v>3.2257215776040771</v>
      </c>
    </row>
    <row r="25" spans="1:16">
      <c r="A25" t="s">
        <v>83</v>
      </c>
      <c r="B25" s="17">
        <f>PELLETS!P11</f>
        <v>3.949999999999676E-3</v>
      </c>
      <c r="C25">
        <f>PELLETS!P12</f>
        <v>0.54979999999999762</v>
      </c>
      <c r="D25">
        <f>PELLETS!P13</f>
        <v>0.59735000000000227</v>
      </c>
      <c r="E25">
        <f t="shared" si="10"/>
        <v>1.1471499999999999</v>
      </c>
      <c r="F25">
        <f t="shared" si="11"/>
        <v>0.37319999999999709</v>
      </c>
      <c r="G25">
        <f t="shared" si="12"/>
        <v>0.25479999999999592</v>
      </c>
      <c r="H25">
        <f t="shared" si="12"/>
        <v>0.11840000000000117</v>
      </c>
      <c r="I25">
        <f t="shared" si="16"/>
        <v>14.423188405797008</v>
      </c>
      <c r="J25">
        <f t="shared" si="13"/>
        <v>11.093770901145851</v>
      </c>
      <c r="K25">
        <f t="shared" si="17"/>
        <v>9.8473429951689369</v>
      </c>
      <c r="L25">
        <f t="shared" si="14"/>
        <v>7.5742037127865478</v>
      </c>
      <c r="M25">
        <f t="shared" si="18"/>
        <v>4.5758454106280704</v>
      </c>
      <c r="N25" s="19">
        <f t="shared" si="15"/>
        <v>3.5195671883593036</v>
      </c>
    </row>
    <row r="26" spans="1:16">
      <c r="A26" t="s">
        <v>84</v>
      </c>
      <c r="B26" s="17">
        <f>PELLETS!P14</f>
        <v>0.11045000000000371</v>
      </c>
      <c r="C26">
        <f>PELLETS!P15</f>
        <v>0.40915000000000035</v>
      </c>
      <c r="D26">
        <f>PELLETS!P16</f>
        <v>0.502049999999997</v>
      </c>
      <c r="E26">
        <f t="shared" si="10"/>
        <v>0.91119999999999735</v>
      </c>
      <c r="F26">
        <f t="shared" si="11"/>
        <v>0.26234999999999786</v>
      </c>
      <c r="G26">
        <f t="shared" si="12"/>
        <v>0.17070000000000363</v>
      </c>
      <c r="H26">
        <f t="shared" si="12"/>
        <v>9.1649999999994236E-2</v>
      </c>
      <c r="I26">
        <f t="shared" si="16"/>
        <v>8.2435192458757935</v>
      </c>
      <c r="J26">
        <f t="shared" si="13"/>
        <v>6.8443296548484831</v>
      </c>
      <c r="K26">
        <f t="shared" si="17"/>
        <v>5.3637077769050476</v>
      </c>
      <c r="L26">
        <f t="shared" si="14"/>
        <v>4.4533145495813624</v>
      </c>
      <c r="M26">
        <f t="shared" si="18"/>
        <v>2.8798114689707455</v>
      </c>
      <c r="N26" s="19">
        <f t="shared" si="15"/>
        <v>2.3910151052671207</v>
      </c>
    </row>
    <row r="27" spans="1:16" s="50" customFormat="1">
      <c r="A27" s="50" t="s">
        <v>85</v>
      </c>
      <c r="B27" s="51">
        <v>0</v>
      </c>
      <c r="C27" s="50">
        <f>PELLETS!P17</f>
        <v>0.37369999999999948</v>
      </c>
      <c r="D27" s="50">
        <f>[1]PELLETS!P21</f>
        <v>0.40834999999999866</v>
      </c>
      <c r="E27" s="50">
        <f t="shared" si="10"/>
        <v>0.78204999999999814</v>
      </c>
      <c r="F27" s="50">
        <f t="shared" si="11"/>
        <v>0.18769999999999953</v>
      </c>
      <c r="G27" s="50">
        <f t="shared" si="12"/>
        <v>0.14345000000000141</v>
      </c>
      <c r="H27" s="50">
        <f t="shared" si="12"/>
        <v>4.4249999999998124E-2</v>
      </c>
      <c r="I27" s="50">
        <f t="shared" si="16"/>
        <v>6.0892133008921219</v>
      </c>
      <c r="J27" s="50">
        <f t="shared" si="13"/>
        <v>5.1049131729605426</v>
      </c>
      <c r="K27" s="50">
        <f t="shared" si="17"/>
        <v>4.6536901865369513</v>
      </c>
      <c r="L27" s="50">
        <f t="shared" si="14"/>
        <v>3.9014373716632864</v>
      </c>
      <c r="M27" s="50">
        <f t="shared" si="18"/>
        <v>1.4355231143551714</v>
      </c>
      <c r="N27" s="52">
        <f t="shared" si="15"/>
        <v>1.2034758012972564</v>
      </c>
      <c r="O27" s="52"/>
      <c r="P27" s="53"/>
    </row>
    <row r="28" spans="1:16">
      <c r="A28" t="s">
        <v>86</v>
      </c>
      <c r="B28" s="17">
        <f>0</f>
        <v>0</v>
      </c>
      <c r="C28">
        <f>PELLETS!P19</f>
        <v>0.42585000000000051</v>
      </c>
      <c r="D28">
        <f>PELLETS!P20</f>
        <v>0.48799999999999955</v>
      </c>
      <c r="E28">
        <f t="shared" si="10"/>
        <v>0.91385000000000005</v>
      </c>
      <c r="F28">
        <f t="shared" si="11"/>
        <v>0.29970000000000141</v>
      </c>
      <c r="G28">
        <f t="shared" si="12"/>
        <v>0.19400000000000261</v>
      </c>
      <c r="H28">
        <f t="shared" si="12"/>
        <v>0.10569999999999879</v>
      </c>
      <c r="I28">
        <f t="shared" si="16"/>
        <v>8.8603104212861066</v>
      </c>
      <c r="J28" s="50">
        <f t="shared" si="13"/>
        <v>7.4703690317435223</v>
      </c>
      <c r="K28">
        <f t="shared" si="17"/>
        <v>5.7354028085736397</v>
      </c>
      <c r="L28" s="50">
        <f t="shared" si="14"/>
        <v>4.835674314842362</v>
      </c>
      <c r="M28">
        <f t="shared" si="18"/>
        <v>3.1249076127124673</v>
      </c>
      <c r="N28" s="19">
        <f t="shared" si="15"/>
        <v>2.6346947169011594</v>
      </c>
    </row>
    <row r="29" spans="1:16" s="54" customFormat="1">
      <c r="A29" s="54" t="s">
        <v>87</v>
      </c>
      <c r="B29" s="55">
        <f>PELLETS!P21</f>
        <v>1.6749999999998266E-2</v>
      </c>
      <c r="C29" s="54">
        <f>PELLETS!P22</f>
        <v>0.41985000000000383</v>
      </c>
      <c r="D29" s="54">
        <f>PELLETS!P23</f>
        <v>0.54009999999999891</v>
      </c>
      <c r="E29" s="54">
        <f t="shared" si="10"/>
        <v>0.95995000000000275</v>
      </c>
      <c r="F29" s="54">
        <f t="shared" si="11"/>
        <v>0.21920000000000428</v>
      </c>
      <c r="G29" s="54">
        <f t="shared" si="12"/>
        <v>7.9500000000006565E-2</v>
      </c>
      <c r="H29" s="54">
        <f t="shared" si="12"/>
        <v>0.13969999999999771</v>
      </c>
      <c r="I29" s="54">
        <f t="shared" si="16"/>
        <v>6.5335320417288774</v>
      </c>
      <c r="J29" s="50">
        <f t="shared" si="13"/>
        <v>5.351627827488227</v>
      </c>
      <c r="K29" s="54">
        <f t="shared" si="17"/>
        <v>2.3695976154994458</v>
      </c>
      <c r="L29" s="50">
        <f t="shared" si="14"/>
        <v>1.9409416618856792</v>
      </c>
      <c r="M29" s="54">
        <f t="shared" si="18"/>
        <v>4.1639344262294316</v>
      </c>
      <c r="N29" s="56">
        <f t="shared" si="15"/>
        <v>3.4106861656025478</v>
      </c>
      <c r="O29" s="56"/>
      <c r="P29" s="57"/>
    </row>
    <row r="30" spans="1:16" s="54" customFormat="1">
      <c r="A30" s="54" t="s">
        <v>88</v>
      </c>
      <c r="B30" s="55">
        <f>PELLETS!P24</f>
        <v>7.0500000000031093E-3</v>
      </c>
      <c r="C30" s="54">
        <f>PELLETS!P25</f>
        <v>0.52695000000000292</v>
      </c>
      <c r="D30" s="54">
        <f>PELLETS!P26</f>
        <v>0.64804999999999779</v>
      </c>
      <c r="E30" s="54">
        <f t="shared" si="10"/>
        <v>1.1750000000000007</v>
      </c>
      <c r="F30" s="54">
        <f t="shared" si="11"/>
        <v>0.45435000000000159</v>
      </c>
      <c r="G30" s="54">
        <f t="shared" si="12"/>
        <v>0.26125000000000398</v>
      </c>
      <c r="H30" s="54">
        <f t="shared" si="12"/>
        <v>0.19309999999999761</v>
      </c>
      <c r="I30" s="54">
        <f t="shared" si="16"/>
        <v>14.75162337662341</v>
      </c>
      <c r="J30" s="50">
        <f t="shared" si="13"/>
        <v>11.952804377565011</v>
      </c>
      <c r="K30" s="54">
        <f t="shared" si="17"/>
        <v>8.4821428571429767</v>
      </c>
      <c r="L30" s="50">
        <f t="shared" si="14"/>
        <v>6.8728296327476528</v>
      </c>
      <c r="M30" s="54">
        <f t="shared" si="18"/>
        <v>6.2694805194804344</v>
      </c>
      <c r="N30" s="56">
        <f t="shared" si="15"/>
        <v>5.0799747448173589</v>
      </c>
      <c r="O30" s="56"/>
      <c r="P30" s="57"/>
    </row>
  </sheetData>
  <mergeCells count="4">
    <mergeCell ref="B3:I3"/>
    <mergeCell ref="K3:P3"/>
    <mergeCell ref="B18:I18"/>
    <mergeCell ref="J18:N18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workbookViewId="0">
      <selection activeCell="A6" sqref="A6:A14"/>
    </sheetView>
  </sheetViews>
  <sheetFormatPr baseColWidth="10" defaultRowHeight="14" x14ac:dyDescent="0"/>
  <cols>
    <col min="2" max="2" width="10.83203125" style="17"/>
    <col min="9" max="9" width="13.1640625" style="18" bestFit="1" customWidth="1"/>
    <col min="11" max="11" width="6.33203125" bestFit="1" customWidth="1"/>
    <col min="12" max="12" width="13.83203125" bestFit="1" customWidth="1"/>
    <col min="13" max="14" width="12.6640625" bestFit="1" customWidth="1"/>
    <col min="15" max="15" width="8" bestFit="1" customWidth="1"/>
    <col min="16" max="16" width="16.6640625" style="18" bestFit="1" customWidth="1"/>
    <col min="18" max="18" width="7.33203125" bestFit="1" customWidth="1"/>
    <col min="19" max="19" width="16.6640625" bestFit="1" customWidth="1"/>
    <col min="20" max="20" width="7.1640625" bestFit="1" customWidth="1"/>
    <col min="21" max="21" width="6.33203125" bestFit="1" customWidth="1"/>
    <col min="22" max="22" width="13.83203125" bestFit="1" customWidth="1"/>
    <col min="23" max="23" width="12.6640625" bestFit="1" customWidth="1"/>
    <col min="24" max="24" width="25.1640625" style="18" customWidth="1"/>
  </cols>
  <sheetData>
    <row r="1" spans="1:24" ht="18">
      <c r="A1" s="48" t="s">
        <v>101</v>
      </c>
      <c r="J1" s="19"/>
      <c r="N1" s="19"/>
      <c r="O1" s="19"/>
      <c r="Q1" s="19"/>
      <c r="R1" s="19"/>
      <c r="S1" s="19"/>
      <c r="T1" s="19"/>
    </row>
    <row r="2" spans="1:24" ht="14.25" customHeight="1">
      <c r="A2" s="25"/>
      <c r="B2" s="40"/>
      <c r="C2" s="33"/>
      <c r="D2" s="33"/>
      <c r="E2" s="33"/>
      <c r="F2" s="33"/>
      <c r="G2" s="33"/>
      <c r="H2" s="33"/>
      <c r="I2" s="65"/>
      <c r="J2" s="25"/>
      <c r="N2" s="19"/>
      <c r="O2" s="19"/>
      <c r="Q2" s="19"/>
      <c r="R2" s="19"/>
      <c r="S2" s="19"/>
      <c r="T2" s="25"/>
    </row>
    <row r="3" spans="1:24" ht="16">
      <c r="A3" s="25"/>
      <c r="B3" s="76" t="s">
        <v>125</v>
      </c>
      <c r="C3" s="77"/>
      <c r="D3" s="77"/>
      <c r="E3" s="77"/>
      <c r="F3" s="77"/>
      <c r="G3" s="77"/>
      <c r="H3" s="77"/>
      <c r="I3" s="77"/>
      <c r="J3" s="79" t="s">
        <v>126</v>
      </c>
      <c r="K3" s="80"/>
      <c r="L3" s="80"/>
      <c r="M3" s="80"/>
      <c r="N3" s="80"/>
      <c r="O3" s="80"/>
      <c r="P3" s="81"/>
      <c r="Q3" s="79" t="s">
        <v>127</v>
      </c>
      <c r="R3" s="80"/>
      <c r="S3" s="80"/>
      <c r="T3" s="80"/>
      <c r="U3" s="80"/>
      <c r="V3" s="80"/>
      <c r="W3" s="80"/>
      <c r="X3" s="81"/>
    </row>
    <row r="4" spans="1:24">
      <c r="A4" s="25"/>
      <c r="B4" s="40" t="s">
        <v>27</v>
      </c>
      <c r="C4" s="33" t="s">
        <v>28</v>
      </c>
      <c r="D4" s="33" t="s">
        <v>35</v>
      </c>
      <c r="E4" s="33" t="s">
        <v>38</v>
      </c>
      <c r="F4" s="33" t="s">
        <v>36</v>
      </c>
      <c r="G4" s="33" t="s">
        <v>51</v>
      </c>
      <c r="H4" s="33" t="s">
        <v>104</v>
      </c>
      <c r="I4" s="65" t="s">
        <v>128</v>
      </c>
      <c r="J4" s="25" t="s">
        <v>29</v>
      </c>
      <c r="K4" s="34" t="s">
        <v>30</v>
      </c>
      <c r="L4" s="34" t="s">
        <v>33</v>
      </c>
      <c r="M4" s="34" t="s">
        <v>52</v>
      </c>
      <c r="N4" s="34" t="s">
        <v>34</v>
      </c>
      <c r="O4" s="34" t="s">
        <v>106</v>
      </c>
      <c r="P4" s="43" t="s">
        <v>129</v>
      </c>
      <c r="Q4" s="34" t="s">
        <v>130</v>
      </c>
      <c r="R4" s="34" t="s">
        <v>131</v>
      </c>
      <c r="S4" s="34" t="s">
        <v>129</v>
      </c>
      <c r="T4" s="25" t="s">
        <v>29</v>
      </c>
      <c r="U4" s="34" t="s">
        <v>30</v>
      </c>
      <c r="V4" s="34" t="s">
        <v>33</v>
      </c>
      <c r="W4" s="34" t="s">
        <v>52</v>
      </c>
      <c r="X4" s="43" t="s">
        <v>34</v>
      </c>
    </row>
    <row r="5" spans="1:24">
      <c r="A5" s="25" t="s">
        <v>108</v>
      </c>
      <c r="B5" s="40" t="s">
        <v>132</v>
      </c>
      <c r="C5" s="33" t="s">
        <v>132</v>
      </c>
      <c r="D5" s="33" t="s">
        <v>32</v>
      </c>
      <c r="E5" s="33" t="s">
        <v>32</v>
      </c>
      <c r="F5" s="33" t="s">
        <v>132</v>
      </c>
      <c r="G5" s="33" t="s">
        <v>32</v>
      </c>
      <c r="H5" s="33" t="s">
        <v>32</v>
      </c>
      <c r="I5" s="65" t="s">
        <v>132</v>
      </c>
      <c r="J5" s="25"/>
      <c r="K5" s="33"/>
      <c r="L5" s="33"/>
      <c r="M5" s="33"/>
      <c r="N5" s="25"/>
      <c r="O5" s="25"/>
      <c r="P5" s="65"/>
      <c r="Q5" s="25"/>
      <c r="R5" s="25"/>
      <c r="S5" s="25"/>
      <c r="T5" s="25"/>
      <c r="U5" s="33"/>
      <c r="V5" s="33"/>
      <c r="W5" s="33"/>
      <c r="X5" s="65"/>
    </row>
    <row r="6" spans="1:24">
      <c r="A6" t="s">
        <v>80</v>
      </c>
      <c r="B6" s="17">
        <f>MUD!S5-MUD!S6</f>
        <v>1.0324999999999915</v>
      </c>
      <c r="C6">
        <f>MUD!S6</f>
        <v>1.1700000000000033</v>
      </c>
      <c r="D6">
        <v>0</v>
      </c>
      <c r="E6">
        <f>SAND!R4</f>
        <v>7.5499999999998124E-2</v>
      </c>
      <c r="F6">
        <f>SAND!R5</f>
        <v>0.14700000000000202</v>
      </c>
      <c r="G6">
        <f>B6+C6</f>
        <v>2.2024999999999948</v>
      </c>
      <c r="H6">
        <f>E6+F6</f>
        <v>0.22250000000000014</v>
      </c>
      <c r="I6" s="18">
        <f>B6+C6+E6+D6+F6</f>
        <v>2.4249999999999949</v>
      </c>
      <c r="J6">
        <f>(C6/I6)*100</f>
        <v>48.247422680412605</v>
      </c>
      <c r="K6">
        <f>(B6/I6)*100</f>
        <v>42.577319587628601</v>
      </c>
      <c r="L6">
        <f>(D6/I6)*100</f>
        <v>0</v>
      </c>
      <c r="M6">
        <f>(E6/I6)*100</f>
        <v>3.1134020618555991</v>
      </c>
      <c r="N6">
        <f>(F6/I6)*100</f>
        <v>6.0618556701031885</v>
      </c>
      <c r="O6">
        <f>(G6/I6)*100</f>
        <v>90.82474226804122</v>
      </c>
      <c r="P6" s="18">
        <f>(H6/I6)*100</f>
        <v>9.1752577319587889</v>
      </c>
      <c r="Q6">
        <f>(I6/'Final Total Dry Solids'!I6)*100</f>
        <v>91.833450097513776</v>
      </c>
      <c r="R6">
        <f>(G6/'Final Total Dry Solids'!I6)*100</f>
        <v>83.40749436691712</v>
      </c>
      <c r="S6">
        <f>(H6/'Final Total Dry Solids'!I6)*100</f>
        <v>8.4259557305966482</v>
      </c>
      <c r="T6">
        <f>(C6/'Final Total Dry Solids'!I6)*100</f>
        <v>44.307272830553252</v>
      </c>
      <c r="U6">
        <f>(B6/'Final Total Dry Solids'!I6)*100</f>
        <v>39.100221536363868</v>
      </c>
      <c r="V6">
        <f>(D6/'Final Total Dry Solids'!I6)*100</f>
        <v>0</v>
      </c>
      <c r="W6">
        <f>(E6/'Final Total Dry Solids'!I6)*100</f>
        <v>2.8591445288091268</v>
      </c>
      <c r="X6" s="18">
        <f>(F6/'Final Total Dry Solids'!I6)*100</f>
        <v>5.5668112017875204</v>
      </c>
    </row>
    <row r="7" spans="1:24">
      <c r="A7" t="s">
        <v>81</v>
      </c>
      <c r="B7" s="17">
        <f>MUD!S7-MUD!S8</f>
        <v>1.0375000000000021</v>
      </c>
      <c r="C7">
        <f>MUD!S8</f>
        <v>1.3624999999999987</v>
      </c>
      <c r="D7">
        <v>0</v>
      </c>
      <c r="E7">
        <f>SAND!R6</f>
        <v>0.11345000000000027</v>
      </c>
      <c r="F7">
        <f>SAND!R7</f>
        <v>0.24824999999999875</v>
      </c>
      <c r="G7">
        <f t="shared" ref="G7:G14" si="0">B7+C7</f>
        <v>2.4000000000000008</v>
      </c>
      <c r="H7">
        <f t="shared" ref="H7:H14" si="1">E7+F7</f>
        <v>0.36169999999999902</v>
      </c>
      <c r="I7" s="18">
        <f t="shared" ref="I7:I14" si="2">B7+C7+E7+D7+F7</f>
        <v>2.7616999999999998</v>
      </c>
      <c r="J7">
        <f t="shared" ref="J7:J14" si="3">(C7/I7)*100</f>
        <v>49.335554187638003</v>
      </c>
      <c r="K7">
        <f t="shared" ref="K7:K14" si="4">(B7/I7)*100</f>
        <v>37.567440344715294</v>
      </c>
      <c r="L7">
        <f t="shared" ref="L7:L14" si="5">(D7/I7)*100</f>
        <v>0</v>
      </c>
      <c r="M7">
        <f t="shared" ref="M7:M14" si="6">(E7/I7)*100</f>
        <v>4.1079769707064591</v>
      </c>
      <c r="N7">
        <f t="shared" ref="N7:N14" si="7">(F7/I7)*100</f>
        <v>8.9890284969402465</v>
      </c>
      <c r="O7">
        <f t="shared" ref="O7:O14" si="8">(G7/I7)*100</f>
        <v>86.90299453235329</v>
      </c>
      <c r="P7" s="18">
        <f t="shared" ref="P7:P14" si="9">(H7/I7)*100</f>
        <v>13.097005467646705</v>
      </c>
      <c r="Q7">
        <f>(I7/'Final Total Dry Solids'!I7)*100</f>
        <v>92.897388028323178</v>
      </c>
      <c r="R7">
        <f>(G7/'Final Total Dry Solids'!I7)*100</f>
        <v>80.730612038952714</v>
      </c>
      <c r="S7">
        <f>(H7/'Final Total Dry Solids'!I7)*100</f>
        <v>12.166775989370462</v>
      </c>
      <c r="T7">
        <f>(C7/'Final Total Dry Solids'!I7)*100</f>
        <v>45.831441209613729</v>
      </c>
      <c r="U7">
        <f>(B7/'Final Total Dry Solids'!I7)*100</f>
        <v>34.899170829338992</v>
      </c>
      <c r="V7">
        <f>(D7/'Final Total Dry Solids'!I7)*100</f>
        <v>0</v>
      </c>
      <c r="W7">
        <f>(E7/'Final Total Dry Solids'!I7)*100</f>
        <v>3.8162033065913357</v>
      </c>
      <c r="X7" s="18">
        <f>(F7/'Final Total Dry Solids'!I7)*100</f>
        <v>8.3505726827791271</v>
      </c>
    </row>
    <row r="8" spans="1:24">
      <c r="A8" t="s">
        <v>82</v>
      </c>
      <c r="B8" s="17">
        <f>MUD!S9-MUD!S10</f>
        <v>1.4500000000000177</v>
      </c>
      <c r="C8">
        <f>MUD!S10</f>
        <v>1.377499999999986</v>
      </c>
      <c r="D8">
        <v>0</v>
      </c>
      <c r="E8">
        <f>SAND!R8</f>
        <v>0.23810000000000286</v>
      </c>
      <c r="F8">
        <f>SAND!R9</f>
        <v>0.48990000000000578</v>
      </c>
      <c r="G8">
        <f t="shared" si="0"/>
        <v>2.8275000000000037</v>
      </c>
      <c r="H8">
        <f t="shared" si="1"/>
        <v>0.72800000000000864</v>
      </c>
      <c r="I8" s="18">
        <f t="shared" si="2"/>
        <v>3.5555000000000123</v>
      </c>
      <c r="J8">
        <f t="shared" si="3"/>
        <v>38.742792856137847</v>
      </c>
      <c r="K8">
        <f t="shared" si="4"/>
        <v>40.781887216988125</v>
      </c>
      <c r="L8">
        <f t="shared" si="5"/>
        <v>0</v>
      </c>
      <c r="M8">
        <f t="shared" si="6"/>
        <v>6.6966671354240486</v>
      </c>
      <c r="N8">
        <f t="shared" si="7"/>
        <v>13.77865279144998</v>
      </c>
      <c r="O8">
        <f t="shared" si="8"/>
        <v>79.524680073125978</v>
      </c>
      <c r="P8" s="18">
        <f t="shared" si="9"/>
        <v>20.475319926874029</v>
      </c>
      <c r="Q8">
        <f>(I8/'Final Total Dry Solids'!I8)*100</f>
        <v>93.548556844791818</v>
      </c>
      <c r="R8">
        <f>(G8/'Final Total Dry Solids'!I8)*100</f>
        <v>74.394190543847088</v>
      </c>
      <c r="S8">
        <f>(H8/'Final Total Dry Solids'!I8)*100</f>
        <v>19.154366300944741</v>
      </c>
      <c r="T8">
        <f>(C8/'Final Total Dry Solids'!I8)*100</f>
        <v>36.243323598284064</v>
      </c>
      <c r="U8">
        <f>(B8/'Final Total Dry Solids'!I8)*100</f>
        <v>38.150866945563024</v>
      </c>
      <c r="V8">
        <f>(D8/'Final Total Dry Solids'!I8)*100</f>
        <v>0</v>
      </c>
      <c r="W8">
        <f>(E8/'Final Total Dry Solids'!I8)*100</f>
        <v>6.2646354618886582</v>
      </c>
      <c r="X8" s="18">
        <f>(F8/'Final Total Dry Solids'!I8)*100</f>
        <v>12.88973083905608</v>
      </c>
    </row>
    <row r="9" spans="1:24">
      <c r="A9" t="s">
        <v>83</v>
      </c>
      <c r="B9" s="17">
        <f>MUD!S11-MUD!S12</f>
        <v>0.95999999999999397</v>
      </c>
      <c r="C9">
        <f>MUD!S12</f>
        <v>1.4475000000000005</v>
      </c>
      <c r="D9">
        <f>SAND!R10</f>
        <v>9.7000000000022624E-3</v>
      </c>
      <c r="E9">
        <f>SAND!R11</f>
        <v>0.28455000000000297</v>
      </c>
      <c r="F9">
        <f>SAND!R12</f>
        <v>0.47420000000000329</v>
      </c>
      <c r="G9">
        <f t="shared" si="0"/>
        <v>2.4074999999999944</v>
      </c>
      <c r="H9">
        <f t="shared" si="1"/>
        <v>0.75875000000000625</v>
      </c>
      <c r="I9" s="18">
        <f t="shared" si="2"/>
        <v>3.1759500000000029</v>
      </c>
      <c r="J9">
        <f t="shared" si="3"/>
        <v>45.57691399423792</v>
      </c>
      <c r="K9">
        <f t="shared" si="4"/>
        <v>30.227176120530647</v>
      </c>
      <c r="L9">
        <f t="shared" si="5"/>
        <v>0.30542042538460157</v>
      </c>
      <c r="M9">
        <f t="shared" si="6"/>
        <v>8.9595239219761869</v>
      </c>
      <c r="N9">
        <f t="shared" si="7"/>
        <v>14.930965537870646</v>
      </c>
      <c r="O9">
        <f t="shared" si="8"/>
        <v>75.80409011476857</v>
      </c>
      <c r="P9" s="18">
        <f t="shared" si="9"/>
        <v>23.890489459846833</v>
      </c>
      <c r="Q9">
        <f>(I9/'Final Total Dry Solids'!I9)*100</f>
        <v>94.408525438088091</v>
      </c>
      <c r="R9">
        <f>(G9/'Final Total Dry Solids'!I9)*100</f>
        <v>71.565523699112504</v>
      </c>
      <c r="S9">
        <f>(H9/'Final Total Dry Solids'!I9)*100</f>
        <v>22.554658818983253</v>
      </c>
      <c r="T9">
        <f>(C9/'Final Total Dry Solids'!I9)*100</f>
        <v>43.028492442145634</v>
      </c>
      <c r="U9">
        <f>(B9/'Final Total Dry Solids'!I9)*100</f>
        <v>28.537031256966866</v>
      </c>
      <c r="V9">
        <f>(D9/'Final Total Dry Solids'!I9)*100</f>
        <v>0.28834291999233841</v>
      </c>
      <c r="W9">
        <f>(E9/'Final Total Dry Solids'!I9)*100</f>
        <v>8.4585544210104757</v>
      </c>
      <c r="X9" s="18">
        <f>(F9/'Final Total Dry Solids'!I9)*100</f>
        <v>14.096104397972779</v>
      </c>
    </row>
    <row r="10" spans="1:24">
      <c r="A10" t="s">
        <v>84</v>
      </c>
      <c r="B10" s="17">
        <f>MUD!S13-MUD!S14</f>
        <v>1.3525000000000118</v>
      </c>
      <c r="C10">
        <f>MUD!S14</f>
        <v>1.5599999999999936</v>
      </c>
      <c r="D10">
        <f>SAND!R13</f>
        <v>1.6000000000033765E-3</v>
      </c>
      <c r="E10">
        <f>SAND!R14</f>
        <v>0.23054999999999737</v>
      </c>
      <c r="F10">
        <f>SAND!R15</f>
        <v>0.40760000000000218</v>
      </c>
      <c r="G10">
        <f t="shared" si="0"/>
        <v>2.9125000000000054</v>
      </c>
      <c r="H10">
        <f t="shared" si="1"/>
        <v>0.63814999999999955</v>
      </c>
      <c r="I10" s="18">
        <f t="shared" si="2"/>
        <v>3.5522500000000083</v>
      </c>
      <c r="J10">
        <f t="shared" si="3"/>
        <v>43.915827996340063</v>
      </c>
      <c r="K10">
        <f t="shared" si="4"/>
        <v>38.074459849391474</v>
      </c>
      <c r="L10">
        <f t="shared" si="5"/>
        <v>4.5041874868136329E-2</v>
      </c>
      <c r="M10">
        <f t="shared" si="6"/>
        <v>6.4902526567667485</v>
      </c>
      <c r="N10">
        <f t="shared" si="7"/>
        <v>11.474417622633577</v>
      </c>
      <c r="O10">
        <f t="shared" si="8"/>
        <v>81.99028784573153</v>
      </c>
      <c r="P10" s="18">
        <f t="shared" si="9"/>
        <v>17.964670279400323</v>
      </c>
      <c r="Q10">
        <f>(I10/'Final Total Dry Solids'!I10)*100</f>
        <v>92.67303227152955</v>
      </c>
      <c r="R10">
        <f>(G10/'Final Total Dry Solids'!I10)*100</f>
        <v>75.982885914794764</v>
      </c>
      <c r="S10">
        <f>(H10/'Final Total Dry Solids'!I10)*100</f>
        <v>16.648404685502541</v>
      </c>
      <c r="T10">
        <f>(C10/'Final Total Dry Solids'!I10)*100</f>
        <v>40.698129451357637</v>
      </c>
      <c r="U10">
        <f>(B10/'Final Total Dry Solids'!I10)*100</f>
        <v>35.28475646343712</v>
      </c>
      <c r="V10">
        <f>(D10/'Final Total Dry Solids'!I10)*100</f>
        <v>4.1741671232249943E-2</v>
      </c>
      <c r="W10">
        <f>(E10/'Final Total Dry Solids'!I10)*100</f>
        <v>6.014713939109253</v>
      </c>
      <c r="X10" s="18">
        <f>(F10/'Final Total Dry Solids'!I10)*100</f>
        <v>10.633690746393288</v>
      </c>
    </row>
    <row r="11" spans="1:24">
      <c r="A11" t="s">
        <v>85</v>
      </c>
      <c r="B11" s="17">
        <f>MUD!S15-MUD!S16</f>
        <v>1.1399999999999966</v>
      </c>
      <c r="C11">
        <f>MUD!S16</f>
        <v>1.6600000000000046</v>
      </c>
      <c r="D11">
        <v>0</v>
      </c>
      <c r="E11">
        <f>SAND!R16</f>
        <v>0.22740000000000293</v>
      </c>
      <c r="F11">
        <f>SAND!R17</f>
        <v>0.36079999999999757</v>
      </c>
      <c r="G11">
        <f t="shared" si="0"/>
        <v>2.8000000000000012</v>
      </c>
      <c r="H11">
        <f t="shared" si="1"/>
        <v>0.5882000000000005</v>
      </c>
      <c r="I11" s="18">
        <f t="shared" si="2"/>
        <v>3.3882000000000017</v>
      </c>
      <c r="J11">
        <f t="shared" si="3"/>
        <v>48.993565905200512</v>
      </c>
      <c r="K11">
        <f t="shared" si="4"/>
        <v>33.646183814414613</v>
      </c>
      <c r="L11">
        <f t="shared" si="5"/>
        <v>0</v>
      </c>
      <c r="M11">
        <f t="shared" si="6"/>
        <v>6.7115282450859697</v>
      </c>
      <c r="N11">
        <f t="shared" si="7"/>
        <v>10.648722035298903</v>
      </c>
      <c r="O11">
        <f t="shared" si="8"/>
        <v>82.639749719615125</v>
      </c>
      <c r="P11" s="18">
        <f t="shared" si="9"/>
        <v>17.360250280384872</v>
      </c>
      <c r="Q11">
        <f>(I11/'Final Total Dry Solids'!I11)*100</f>
        <v>92.149530168486748</v>
      </c>
      <c r="R11">
        <f>(G11/'Final Total Dry Solids'!I11)*100</f>
        <v>76.152141099038687</v>
      </c>
      <c r="S11">
        <f>(H11/'Final Total Dry Solids'!I11)*100</f>
        <v>15.997389069448062</v>
      </c>
      <c r="T11">
        <f>(C11/'Final Total Dry Solids'!I11)*100</f>
        <v>45.147340794430185</v>
      </c>
      <c r="U11">
        <f>(B11/'Final Total Dry Solids'!I11)*100</f>
        <v>31.004800304608505</v>
      </c>
      <c r="V11">
        <f>(D11/'Final Total Dry Solids'!I11)*100</f>
        <v>0</v>
      </c>
      <c r="W11">
        <f>(E11/'Final Total Dry Solids'!I11)*100</f>
        <v>6.184641744972005</v>
      </c>
      <c r="X11" s="18">
        <f>(F11/'Final Total Dry Solids'!I11)*100</f>
        <v>9.8127473244760584</v>
      </c>
    </row>
    <row r="12" spans="1:24">
      <c r="A12" t="s">
        <v>86</v>
      </c>
      <c r="B12" s="17">
        <f>MUD!S17-MUD!S18</f>
        <v>1.4324999999999921</v>
      </c>
      <c r="C12">
        <f>MUD!S18</f>
        <v>1.6900000000000013</v>
      </c>
      <c r="D12">
        <f>SAND!R18</f>
        <v>1.3899999999999579E-2</v>
      </c>
      <c r="E12">
        <f>SAND!R19</f>
        <v>0.22434999999999761</v>
      </c>
      <c r="F12">
        <f>SAND!R20</f>
        <v>0.38070000000000093</v>
      </c>
      <c r="G12">
        <f t="shared" si="0"/>
        <v>3.1224999999999934</v>
      </c>
      <c r="H12">
        <f t="shared" si="1"/>
        <v>0.60504999999999853</v>
      </c>
      <c r="I12" s="18">
        <f t="shared" si="2"/>
        <v>3.7414499999999915</v>
      </c>
      <c r="J12">
        <f t="shared" si="3"/>
        <v>45.169653476593439</v>
      </c>
      <c r="K12">
        <f t="shared" si="4"/>
        <v>38.287295032674372</v>
      </c>
      <c r="L12">
        <f t="shared" si="5"/>
        <v>0.37151371794356763</v>
      </c>
      <c r="M12">
        <f t="shared" si="6"/>
        <v>5.9963383180317287</v>
      </c>
      <c r="N12">
        <f t="shared" si="7"/>
        <v>10.175199454756893</v>
      </c>
      <c r="O12">
        <f t="shared" si="8"/>
        <v>83.456948509267818</v>
      </c>
      <c r="P12" s="18">
        <f t="shared" si="9"/>
        <v>16.171537772788621</v>
      </c>
      <c r="Q12">
        <f>(I12/'Final Total Dry Solids'!I12)*100</f>
        <v>93.259967346735422</v>
      </c>
      <c r="R12">
        <f>(G12/'Final Total Dry Solids'!I12)*100</f>
        <v>77.831922928324943</v>
      </c>
      <c r="S12">
        <f>(H12/'Final Total Dry Solids'!I12)*100</f>
        <v>15.081570846367654</v>
      </c>
      <c r="T12">
        <f>(C12/'Final Total Dry Solids'!I12)*100</f>
        <v>42.125204082904574</v>
      </c>
      <c r="U12">
        <f>(B12/'Final Total Dry Solids'!I12)*100</f>
        <v>35.706718845420369</v>
      </c>
      <c r="V12">
        <f>(D12/'Final Total Dry Solids'!I12)*100</f>
        <v>0.34647357204281393</v>
      </c>
      <c r="W12">
        <f>(E12/'Final Total Dry Solids'!I12)*100</f>
        <v>5.5921831573961738</v>
      </c>
      <c r="X12" s="18">
        <f>(F12/'Final Total Dry Solids'!I12)*100</f>
        <v>9.4893876889714797</v>
      </c>
    </row>
    <row r="13" spans="1:24">
      <c r="A13" t="s">
        <v>87</v>
      </c>
      <c r="B13" s="17">
        <f>MUD!S19-MUD!S20</f>
        <v>1.369999999999999</v>
      </c>
      <c r="C13">
        <f>MUD!S20</f>
        <v>1.7224999999999977</v>
      </c>
      <c r="D13">
        <f>SAND!R21</f>
        <v>1.7500000000012506E-3</v>
      </c>
      <c r="E13">
        <f>SAND!R22</f>
        <v>0.33385000000000176</v>
      </c>
      <c r="F13">
        <f>SAND!R23</f>
        <v>0.39595000000000269</v>
      </c>
      <c r="G13">
        <f t="shared" si="0"/>
        <v>3.0924999999999967</v>
      </c>
      <c r="H13">
        <f t="shared" si="1"/>
        <v>0.72980000000000445</v>
      </c>
      <c r="I13" s="18">
        <f t="shared" si="2"/>
        <v>3.8240500000000024</v>
      </c>
      <c r="J13">
        <f t="shared" si="3"/>
        <v>45.043867104248022</v>
      </c>
      <c r="K13">
        <f t="shared" si="4"/>
        <v>35.825891397863472</v>
      </c>
      <c r="L13">
        <f t="shared" si="5"/>
        <v>4.5762999960807245E-2</v>
      </c>
      <c r="M13">
        <f t="shared" si="6"/>
        <v>8.7302728782312347</v>
      </c>
      <c r="N13">
        <f t="shared" si="7"/>
        <v>10.35420561969646</v>
      </c>
      <c r="O13">
        <f t="shared" si="8"/>
        <v>80.869758502111495</v>
      </c>
      <c r="P13" s="18">
        <f t="shared" si="9"/>
        <v>19.084478497927694</v>
      </c>
      <c r="Q13">
        <f>(I13/'Final Total Dry Solids'!I13)*100</f>
        <v>93.361735372746196</v>
      </c>
      <c r="R13">
        <f>(G13/'Final Total Dry Solids'!I13)*100</f>
        <v>75.501409929320261</v>
      </c>
      <c r="S13">
        <f>(H13/'Final Total Dry Solids'!I13)*100</f>
        <v>17.817600312503902</v>
      </c>
      <c r="T13">
        <f>(C13/'Final Total Dry Solids'!I13)*100</f>
        <v>42.053736007519518</v>
      </c>
      <c r="U13">
        <f>(B13/'Final Total Dry Solids'!I13)*100</f>
        <v>33.447673921800742</v>
      </c>
      <c r="V13">
        <f>(D13/'Final Total Dry Solids'!I13)*100</f>
        <v>4.2725130922038806E-2</v>
      </c>
      <c r="W13">
        <f>(E13/'Final Total Dry Solids'!I13)*100</f>
        <v>8.1507342618928789</v>
      </c>
      <c r="X13" s="18">
        <f>(F13/'Final Total Dry Solids'!I13)*100</f>
        <v>9.6668660506110236</v>
      </c>
    </row>
    <row r="14" spans="1:24">
      <c r="A14" t="s">
        <v>88</v>
      </c>
      <c r="B14" s="17">
        <f>MUD!S21-MUD!S22</f>
        <v>1.0799999999999921</v>
      </c>
      <c r="C14">
        <f>MUD!S22</f>
        <v>1.7400000000000069</v>
      </c>
      <c r="D14">
        <f>SAND!R24</f>
        <v>1.7999999999993577E-3</v>
      </c>
      <c r="E14">
        <f>SAND!R25</f>
        <v>0.26589999999999847</v>
      </c>
      <c r="F14">
        <f>SAND!R26</f>
        <v>0.45139999999999958</v>
      </c>
      <c r="G14">
        <f t="shared" si="0"/>
        <v>2.819999999999999</v>
      </c>
      <c r="H14">
        <f t="shared" si="1"/>
        <v>0.71729999999999805</v>
      </c>
      <c r="I14" s="18">
        <f t="shared" si="2"/>
        <v>3.5390999999999964</v>
      </c>
      <c r="J14">
        <f t="shared" si="3"/>
        <v>49.165041959820535</v>
      </c>
      <c r="K14">
        <f t="shared" si="4"/>
        <v>30.516232940577918</v>
      </c>
      <c r="L14">
        <f t="shared" si="5"/>
        <v>5.0860388234278756E-2</v>
      </c>
      <c r="M14">
        <f t="shared" si="6"/>
        <v>7.5132095730552617</v>
      </c>
      <c r="N14">
        <f t="shared" si="7"/>
        <v>12.754655138312001</v>
      </c>
      <c r="O14">
        <f t="shared" si="8"/>
        <v>79.681274900398464</v>
      </c>
      <c r="P14" s="18">
        <f t="shared" si="9"/>
        <v>20.267864711367263</v>
      </c>
      <c r="Q14">
        <f>(I14/'Final Total Dry Solids'!I14)*100</f>
        <v>93.10480900768161</v>
      </c>
      <c r="R14">
        <f>(G14/'Final Total Dry Solids'!I14)*100</f>
        <v>74.18709881090173</v>
      </c>
      <c r="S14">
        <f>(H14/'Final Total Dry Solids'!I14)*100</f>
        <v>18.870356729453789</v>
      </c>
      <c r="T14">
        <f>(C14/'Final Total Dry Solids'!I14)*100</f>
        <v>45.775018415237433</v>
      </c>
      <c r="U14">
        <f>(B14/'Final Total Dry Solids'!I14)*100</f>
        <v>28.412080395664297</v>
      </c>
      <c r="V14">
        <f>(D14/'Final Total Dry Solids'!I14)*100</f>
        <v>4.7353467326090609E-2</v>
      </c>
      <c r="W14">
        <f>(E14/'Final Total Dry Solids'!I14)*100</f>
        <v>6.9951594233399517</v>
      </c>
      <c r="X14" s="18">
        <f>(F14/'Final Total Dry Solids'!I14)*100</f>
        <v>11.875197306113837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A3" workbookViewId="0">
      <selection activeCell="W15" sqref="W15"/>
    </sheetView>
  </sheetViews>
  <sheetFormatPr baseColWidth="10" defaultRowHeight="14" x14ac:dyDescent="0"/>
  <cols>
    <col min="2" max="2" width="25.1640625" style="17" bestFit="1" customWidth="1"/>
    <col min="8" max="8" width="20" bestFit="1" customWidth="1"/>
    <col min="9" max="9" width="13.5" style="18" bestFit="1" customWidth="1"/>
    <col min="12" max="12" width="13.83203125" bestFit="1" customWidth="1"/>
    <col min="13" max="14" width="12.6640625" bestFit="1" customWidth="1"/>
    <col min="16" max="16" width="17.33203125" style="18" bestFit="1" customWidth="1"/>
    <col min="19" max="19" width="17.6640625" bestFit="1" customWidth="1"/>
    <col min="22" max="22" width="13.83203125" bestFit="1" customWidth="1"/>
    <col min="23" max="23" width="12.6640625" bestFit="1" customWidth="1"/>
    <col min="24" max="24" width="12.6640625" style="18" bestFit="1" customWidth="1"/>
  </cols>
  <sheetData>
    <row r="1" spans="1:24" ht="18">
      <c r="A1" s="48" t="s">
        <v>101</v>
      </c>
      <c r="J1" s="19"/>
      <c r="Q1" s="19"/>
      <c r="T1" s="19"/>
    </row>
    <row r="2" spans="1:24" ht="14.25" customHeight="1">
      <c r="A2" s="25"/>
      <c r="B2" s="40"/>
      <c r="C2" s="33"/>
      <c r="D2" s="33"/>
      <c r="E2" s="33"/>
      <c r="F2" s="33"/>
      <c r="G2" s="33"/>
      <c r="H2" s="33"/>
      <c r="I2" s="65"/>
      <c r="J2" s="25"/>
      <c r="Q2" s="19"/>
      <c r="T2" s="25"/>
    </row>
    <row r="3" spans="1:24" ht="16">
      <c r="A3" s="25"/>
      <c r="B3" s="76" t="s">
        <v>133</v>
      </c>
      <c r="C3" s="77"/>
      <c r="D3" s="77"/>
      <c r="E3" s="77"/>
      <c r="F3" s="77"/>
      <c r="G3" s="77"/>
      <c r="H3" s="77"/>
      <c r="I3" s="77"/>
      <c r="J3" s="79" t="s">
        <v>134</v>
      </c>
      <c r="K3" s="80"/>
      <c r="L3" s="80"/>
      <c r="M3" s="80"/>
      <c r="N3" s="80"/>
      <c r="O3" s="80"/>
      <c r="P3" s="81"/>
      <c r="Q3" s="79" t="s">
        <v>135</v>
      </c>
      <c r="R3" s="80"/>
      <c r="S3" s="80"/>
      <c r="T3" s="80"/>
      <c r="U3" s="80"/>
      <c r="V3" s="80"/>
      <c r="W3" s="80"/>
      <c r="X3" s="80"/>
    </row>
    <row r="4" spans="1:24">
      <c r="A4" s="25"/>
      <c r="B4" s="40" t="s">
        <v>27</v>
      </c>
      <c r="C4" s="33" t="s">
        <v>28</v>
      </c>
      <c r="D4" s="33" t="s">
        <v>35</v>
      </c>
      <c r="E4" s="33" t="s">
        <v>38</v>
      </c>
      <c r="F4" s="33" t="s">
        <v>36</v>
      </c>
      <c r="G4" s="33" t="s">
        <v>51</v>
      </c>
      <c r="H4" s="33" t="s">
        <v>104</v>
      </c>
      <c r="I4" s="65" t="s">
        <v>136</v>
      </c>
      <c r="J4" s="25" t="s">
        <v>29</v>
      </c>
      <c r="K4" s="34" t="s">
        <v>30</v>
      </c>
      <c r="L4" s="34" t="s">
        <v>33</v>
      </c>
      <c r="M4" s="34" t="s">
        <v>52</v>
      </c>
      <c r="N4" s="34" t="s">
        <v>34</v>
      </c>
      <c r="O4" s="34" t="s">
        <v>106</v>
      </c>
      <c r="P4" s="43" t="s">
        <v>137</v>
      </c>
      <c r="Q4" s="34" t="s">
        <v>138</v>
      </c>
      <c r="R4" s="34" t="s">
        <v>139</v>
      </c>
      <c r="S4" s="34" t="s">
        <v>140</v>
      </c>
      <c r="T4" s="25" t="s">
        <v>29</v>
      </c>
      <c r="U4" s="34" t="s">
        <v>30</v>
      </c>
      <c r="V4" s="34" t="s">
        <v>33</v>
      </c>
      <c r="W4" s="34" t="s">
        <v>52</v>
      </c>
      <c r="X4" s="43" t="s">
        <v>34</v>
      </c>
    </row>
    <row r="5" spans="1:24">
      <c r="A5" s="25" t="s">
        <v>108</v>
      </c>
      <c r="B5" s="40" t="s">
        <v>141</v>
      </c>
      <c r="C5" s="33" t="s">
        <v>141</v>
      </c>
      <c r="D5" s="33" t="s">
        <v>32</v>
      </c>
      <c r="E5" s="33" t="s">
        <v>32</v>
      </c>
      <c r="F5" s="33" t="s">
        <v>141</v>
      </c>
      <c r="G5" s="33" t="s">
        <v>32</v>
      </c>
      <c r="H5" s="33"/>
      <c r="I5" s="65" t="s">
        <v>141</v>
      </c>
      <c r="J5" s="25"/>
      <c r="K5" s="33"/>
      <c r="L5" s="33"/>
      <c r="M5" s="33"/>
      <c r="N5" s="33"/>
      <c r="O5" s="33"/>
      <c r="P5" s="65"/>
      <c r="Q5" s="25"/>
      <c r="R5" s="33"/>
      <c r="S5" s="33"/>
      <c r="T5" s="25"/>
      <c r="U5" s="33"/>
      <c r="V5" s="33"/>
      <c r="W5" s="33"/>
      <c r="X5" s="65"/>
    </row>
    <row r="6" spans="1:24">
      <c r="A6" t="s">
        <v>80</v>
      </c>
      <c r="B6" s="17">
        <f>'Final Total Dry Solids'!B6-'Final Total Fixed Dry Solids'!B6</f>
        <v>3.9999999999995595E-2</v>
      </c>
      <c r="C6">
        <f>'Final Total Dry Solids'!C6-'Final Total Fixed Dry Solids'!C6</f>
        <v>0.17250000000000876</v>
      </c>
      <c r="D6">
        <f>'Final Total Dry Solids'!D6-'Final Total Fixed Dry Solids'!D6</f>
        <v>0</v>
      </c>
      <c r="E6">
        <f>'Final Total Dry Solids'!E6-'Final Total Fixed Dry Solids'!E6</f>
        <v>5.9999999999860165E-4</v>
      </c>
      <c r="F6">
        <f>'Final Total Dry Solids'!F6-'Final Total Fixed Dry Solids'!F6</f>
        <v>2.5499999999993861E-3</v>
      </c>
      <c r="G6">
        <f>B6+C6</f>
        <v>0.21250000000000435</v>
      </c>
      <c r="H6">
        <f>E6+D6</f>
        <v>5.9999999999860165E-4</v>
      </c>
      <c r="I6" s="18">
        <f>G6+H6</f>
        <v>0.21310000000000295</v>
      </c>
      <c r="J6">
        <f>(C6/I6)*100</f>
        <v>80.947911778510729</v>
      </c>
      <c r="K6">
        <f>(B6/I6)*100</f>
        <v>18.770530267477728</v>
      </c>
      <c r="L6">
        <f>(D6/I6)*100</f>
        <v>0</v>
      </c>
      <c r="M6">
        <f>(E6/I6)*100</f>
        <v>0.28155795401154077</v>
      </c>
      <c r="N6">
        <f>(F6/I6)*100</f>
        <v>1.1966213045515488</v>
      </c>
      <c r="O6">
        <f>(G6/I6)*100</f>
        <v>99.718442045988468</v>
      </c>
      <c r="P6" s="18">
        <f>(H6/I6)*100</f>
        <v>0.28155795401154077</v>
      </c>
      <c r="Q6">
        <f>(I6/'Final Total Dry Solids'!I6)*100</f>
        <v>8.06998276939402</v>
      </c>
      <c r="R6">
        <f>(G6/'Final Total Dry Solids'!I6)*100</f>
        <v>8.0472610910194291</v>
      </c>
      <c r="S6">
        <f>(H6/'Final Total Dry Solids'!I6)*100</f>
        <v>2.2721678374589677E-2</v>
      </c>
      <c r="T6">
        <f>(C6/'Final Total Dry Solids'!I6)*100</f>
        <v>6.5324825327100875</v>
      </c>
      <c r="U6">
        <f>(B6/'Final Total Dry Solids'!I6)*100</f>
        <v>1.514778558309342</v>
      </c>
      <c r="V6">
        <f>(D6/'Final Total Dry Solids'!I6)*100</f>
        <v>0</v>
      </c>
      <c r="W6">
        <f>(E6/'Final Total Dry Solids'!I6)*100</f>
        <v>2.2721678374589677E-2</v>
      </c>
      <c r="X6">
        <f>(F6/'Final Total Dry Solids'!I6)*100</f>
        <v>9.6567133092207935E-2</v>
      </c>
    </row>
    <row r="7" spans="1:24">
      <c r="A7" t="s">
        <v>81</v>
      </c>
      <c r="B7" s="82">
        <f>'Final Total Dry Solids'!B7-'Final Total Fixed Dry Solids'!B7</f>
        <v>-2.0000000000008678E-2</v>
      </c>
      <c r="C7">
        <f>'Final Total Dry Solids'!C7-'Final Total Fixed Dry Solids'!C7</f>
        <v>0.2249999999999972</v>
      </c>
      <c r="D7">
        <f>'Final Total Dry Solids'!D7-'Final Total Fixed Dry Solids'!D7</f>
        <v>0</v>
      </c>
      <c r="E7">
        <f>'Final Total Dry Solids'!E7-'Final Total Fixed Dry Solids'!E7</f>
        <v>3.0000000000001137E-3</v>
      </c>
      <c r="F7">
        <f>'Final Total Dry Solids'!F7-'Final Total Fixed Dry Solids'!F7</f>
        <v>3.1500000000050932E-3</v>
      </c>
      <c r="G7">
        <f>0+C7</f>
        <v>0.2249999999999972</v>
      </c>
      <c r="H7">
        <f t="shared" ref="H7:H14" si="0">E7+D7</f>
        <v>3.0000000000001137E-3</v>
      </c>
      <c r="I7" s="18">
        <f t="shared" ref="I7:I14" si="1">G7+H7</f>
        <v>0.22799999999999732</v>
      </c>
      <c r="J7">
        <f t="shared" ref="J7:J14" si="2">(C7/I7)*100</f>
        <v>98.684210526315724</v>
      </c>
      <c r="K7">
        <v>0</v>
      </c>
      <c r="L7">
        <f t="shared" ref="L7:L14" si="3">(D7/I7)*100</f>
        <v>0</v>
      </c>
      <c r="M7">
        <f t="shared" ref="M7:M14" si="4">(E7/I7)*100</f>
        <v>1.3157894736842759</v>
      </c>
      <c r="N7">
        <f t="shared" ref="N7:N14" si="5">(F7/I7)*100</f>
        <v>1.3815789473706712</v>
      </c>
      <c r="O7">
        <f t="shared" ref="O7:O14" si="6">(G7/I7)*100</f>
        <v>98.684210526315724</v>
      </c>
      <c r="P7" s="18">
        <f t="shared" ref="P7:P14" si="7">(H7/I7)*100</f>
        <v>1.3157894736842759</v>
      </c>
      <c r="Q7">
        <f>(I7/'Final Total Dry Solids'!I7)*100</f>
        <v>7.6694081437004149</v>
      </c>
      <c r="R7">
        <f>(G7/'Final Total Dry Solids'!I7)*100</f>
        <v>7.5684948786517214</v>
      </c>
      <c r="S7">
        <f>(H7/'Final Total Dry Solids'!I7)*100</f>
        <v>0.10091326504869469</v>
      </c>
      <c r="T7">
        <f>(C7/'Final Total Dry Solids'!I7)*100</f>
        <v>7.5684948786517214</v>
      </c>
      <c r="U7">
        <v>0</v>
      </c>
      <c r="V7">
        <f>(D7/'Final Total Dry Solids'!I7)*100</f>
        <v>0</v>
      </c>
      <c r="W7">
        <f>(E7/'Final Total Dry Solids'!I7)*100</f>
        <v>0.10091326504869469</v>
      </c>
      <c r="X7">
        <f>(F7/'Final Total Dry Solids'!I7)*100</f>
        <v>0.10595892830129673</v>
      </c>
    </row>
    <row r="8" spans="1:24">
      <c r="A8" t="s">
        <v>82</v>
      </c>
      <c r="B8" s="17">
        <f>'Final Total Dry Solids'!B8-'Final Total Fixed Dry Solids'!B8</f>
        <v>4.9999999999885691E-3</v>
      </c>
      <c r="C8">
        <f>'Final Total Dry Solids'!C8-'Final Total Fixed Dry Solids'!C8</f>
        <v>0.23250000000001303</v>
      </c>
      <c r="D8">
        <f>'Final Total Dry Solids'!D8-'Final Total Fixed Dry Solids'!D8</f>
        <v>0</v>
      </c>
      <c r="E8">
        <f>'Final Total Dry Solids'!E8-'Final Total Fixed Dry Solids'!E8</f>
        <v>3.6500000000003752E-3</v>
      </c>
      <c r="F8">
        <f>'Final Total Dry Solids'!F8-'Final Total Fixed Dry Solids'!F8</f>
        <v>4.0499999999958902E-3</v>
      </c>
      <c r="G8">
        <f t="shared" ref="G7:G14" si="8">B8+C8</f>
        <v>0.2375000000000016</v>
      </c>
      <c r="H8">
        <f t="shared" si="0"/>
        <v>3.6500000000003752E-3</v>
      </c>
      <c r="I8" s="18">
        <f t="shared" si="1"/>
        <v>0.24115000000000197</v>
      </c>
      <c r="J8">
        <f t="shared" si="2"/>
        <v>96.413020941327446</v>
      </c>
      <c r="K8">
        <f t="shared" ref="K7:K14" si="9">(B8/I8)*100</f>
        <v>2.0733982998086371</v>
      </c>
      <c r="L8">
        <f t="shared" si="3"/>
        <v>0</v>
      </c>
      <c r="M8">
        <f t="shared" si="4"/>
        <v>1.513580758863921</v>
      </c>
      <c r="N8">
        <f t="shared" si="5"/>
        <v>1.6794526228471311</v>
      </c>
      <c r="O8">
        <f t="shared" si="6"/>
        <v>98.486419241136076</v>
      </c>
      <c r="P8" s="18">
        <f t="shared" si="7"/>
        <v>1.513580758863921</v>
      </c>
      <c r="Q8">
        <f>(I8/'Final Total Dry Solids'!I8)*100</f>
        <v>6.3448838371879219</v>
      </c>
      <c r="R8">
        <f>(G8/'Final Total Dry Solids'!I8)*100</f>
        <v>6.2488488962559785</v>
      </c>
      <c r="S8">
        <f>(H8/'Final Total Dry Solids'!I8)*100</f>
        <v>9.6034940931943202E-2</v>
      </c>
      <c r="T8">
        <f>(C8/'Final Total Dry Solids'!I8)*100</f>
        <v>6.1172941826508911</v>
      </c>
      <c r="U8">
        <f>(B8/'Final Total Dry Solids'!I8)*100</f>
        <v>0.13155471360508736</v>
      </c>
      <c r="V8">
        <f>(D8/'Final Total Dry Solids'!I8)*100</f>
        <v>0</v>
      </c>
      <c r="W8">
        <f>(E8/'Final Total Dry Solids'!I8)*100</f>
        <v>9.6034940931943202E-2</v>
      </c>
      <c r="X8">
        <f>(F8/'Final Total Dry Solids'!I8)*100</f>
        <v>0.10655931802025626</v>
      </c>
    </row>
    <row r="9" spans="1:24">
      <c r="A9" t="s">
        <v>83</v>
      </c>
      <c r="B9" s="82">
        <f>'Final Total Dry Solids'!B9-'Final Total Fixed Dry Solids'!B9</f>
        <v>-5.4999999999993721E-2</v>
      </c>
      <c r="C9">
        <f>'Final Total Dry Solids'!C9-'Final Total Fixed Dry Solids'!C9</f>
        <v>0.2349999999999961</v>
      </c>
      <c r="D9" s="83">
        <f>'Final Total Dry Solids'!D9-'Final Total Fixed Dry Solids'!D9</f>
        <v>-7.1000000000012164E-3</v>
      </c>
      <c r="E9">
        <f>'Final Total Dry Solids'!E9-'Final Total Fixed Dry Solids'!E9</f>
        <v>1.0449999999998738E-2</v>
      </c>
      <c r="F9">
        <f>'Final Total Dry Solids'!F9-'Final Total Fixed Dry Solids'!F9</f>
        <v>4.7499999999978115E-3</v>
      </c>
      <c r="G9">
        <f>0+C9</f>
        <v>0.2349999999999961</v>
      </c>
      <c r="H9">
        <f t="shared" si="0"/>
        <v>3.3499999999975216E-3</v>
      </c>
      <c r="I9" s="18">
        <f t="shared" si="1"/>
        <v>0.23834999999999362</v>
      </c>
      <c r="J9">
        <f t="shared" si="2"/>
        <v>98.594503880848492</v>
      </c>
      <c r="K9">
        <v>0</v>
      </c>
      <c r="L9">
        <v>0</v>
      </c>
      <c r="M9">
        <f t="shared" si="4"/>
        <v>4.384308789594721</v>
      </c>
      <c r="N9">
        <f t="shared" si="5"/>
        <v>1.9928676316332865</v>
      </c>
      <c r="O9">
        <f t="shared" si="6"/>
        <v>98.594503880848492</v>
      </c>
      <c r="P9" s="18">
        <f t="shared" si="7"/>
        <v>1.4054961191515047</v>
      </c>
      <c r="Q9">
        <f>(I9/'Final Total Dry Solids'!I9)*100</f>
        <v>7.0852097917686594</v>
      </c>
      <c r="R9">
        <f>(G9/'Final Total Dry Solids'!I9)*100</f>
        <v>6.9856274431116088</v>
      </c>
      <c r="S9">
        <f>(H9/'Final Total Dry Solids'!I9)*100</f>
        <v>9.9582348657050901E-2</v>
      </c>
      <c r="T9">
        <f>(C9/'Final Total Dry Solids'!I9)*100</f>
        <v>6.9856274431116088</v>
      </c>
      <c r="U9">
        <v>0</v>
      </c>
      <c r="V9">
        <v>0</v>
      </c>
      <c r="W9">
        <f>(E9/'Final Total Dry Solids'!I9)*100</f>
        <v>0.31063747566173916</v>
      </c>
      <c r="X9">
        <f>(F9/'Final Total Dry Solids'!I9)*100</f>
        <v>0.14119885257346979</v>
      </c>
    </row>
    <row r="10" spans="1:24">
      <c r="A10" t="s">
        <v>84</v>
      </c>
      <c r="B10" s="17">
        <f>'Final Total Dry Solids'!B10-'Final Total Fixed Dry Solids'!B10</f>
        <v>1.2500000000004396E-2</v>
      </c>
      <c r="C10">
        <f>'Final Total Dry Solids'!C10-'Final Total Fixed Dry Solids'!C10</f>
        <v>0.25749999999999917</v>
      </c>
      <c r="D10">
        <f>'Final Total Dry Solids'!D10-'Final Total Fixed Dry Solids'!D10</f>
        <v>1.4999999999787406E-4</v>
      </c>
      <c r="E10">
        <f>'Final Total Dry Solids'!E10-'Final Total Fixed Dry Solids'!E10</f>
        <v>7.899999999999352E-3</v>
      </c>
      <c r="F10">
        <f>'Final Total Dry Solids'!F10-'Final Total Fixed Dry Solids'!F10</f>
        <v>2.8000000000005798E-3</v>
      </c>
      <c r="G10">
        <f t="shared" si="8"/>
        <v>0.27000000000000357</v>
      </c>
      <c r="H10">
        <f t="shared" si="0"/>
        <v>8.049999999997226E-3</v>
      </c>
      <c r="I10" s="18">
        <f t="shared" si="1"/>
        <v>0.2780500000000008</v>
      </c>
      <c r="J10">
        <f t="shared" si="2"/>
        <v>92.609242941916364</v>
      </c>
      <c r="K10">
        <f t="shared" si="9"/>
        <v>4.495594317570351</v>
      </c>
      <c r="L10">
        <f t="shared" si="3"/>
        <v>5.3947131810060646E-2</v>
      </c>
      <c r="M10">
        <f t="shared" si="4"/>
        <v>2.8412156087032296</v>
      </c>
      <c r="N10">
        <f t="shared" si="5"/>
        <v>1.0070131271356131</v>
      </c>
      <c r="O10">
        <f t="shared" si="6"/>
        <v>97.104837259486715</v>
      </c>
      <c r="P10" s="18">
        <f t="shared" si="7"/>
        <v>2.8951627405132898</v>
      </c>
      <c r="Q10">
        <f>(I10/'Final Total Dry Solids'!I10)*100</f>
        <v>7.2539198038141475</v>
      </c>
      <c r="R10">
        <f>(G10/'Final Total Dry Solids'!I10)*100</f>
        <v>7.0439070204274064</v>
      </c>
      <c r="S10">
        <f>(H10/'Final Total Dry Solids'!I10)*100</f>
        <v>0.21001278338674192</v>
      </c>
      <c r="T10">
        <f>(C10/'Final Total Dry Solids'!I10)*100</f>
        <v>6.7178002139260267</v>
      </c>
      <c r="U10">
        <f>(B10/'Final Total Dry Solids'!I10)*100</f>
        <v>0.32610680650137913</v>
      </c>
      <c r="V10">
        <f>(D10/'Final Total Dry Solids'!I10)*100</f>
        <v>3.9132816779597103E-3</v>
      </c>
      <c r="W10">
        <f>(E10/'Final Total Dry Solids'!I10)*100</f>
        <v>0.20609950170878225</v>
      </c>
      <c r="X10">
        <f>(F10/'Final Total Dry Solids'!I10)*100</f>
        <v>7.3047924656298377E-2</v>
      </c>
    </row>
    <row r="11" spans="1:24">
      <c r="A11" t="s">
        <v>85</v>
      </c>
      <c r="B11" s="17">
        <f>'Final Total Dry Solids'!B11-'Final Total Fixed Dry Solids'!B11</f>
        <v>1.1102230246251565E-14</v>
      </c>
      <c r="C11">
        <f>'Final Total Dry Solids'!C11-'Final Total Fixed Dry Solids'!C11</f>
        <v>0.28249999999998554</v>
      </c>
      <c r="D11">
        <f>'Final Total Dry Solids'!D11-'Final Total Fixed Dry Solids'!D11</f>
        <v>0</v>
      </c>
      <c r="E11">
        <f>'Final Total Dry Solids'!E11-'Final Total Fixed Dry Solids'!E11</f>
        <v>2.8499999999951342E-3</v>
      </c>
      <c r="F11">
        <f>'Final Total Dry Solids'!F11-'Final Total Fixed Dry Solids'!F11</f>
        <v>3.3000000000029672E-3</v>
      </c>
      <c r="G11">
        <f t="shared" si="8"/>
        <v>0.28249999999999664</v>
      </c>
      <c r="H11">
        <f t="shared" si="0"/>
        <v>2.8499999999951342E-3</v>
      </c>
      <c r="I11" s="18">
        <f t="shared" si="1"/>
        <v>0.28534999999999178</v>
      </c>
      <c r="J11">
        <f t="shared" si="2"/>
        <v>99.001226563866723</v>
      </c>
      <c r="K11">
        <f t="shared" si="9"/>
        <v>3.8907412813218453E-12</v>
      </c>
      <c r="L11">
        <f t="shared" si="3"/>
        <v>0</v>
      </c>
      <c r="M11">
        <f t="shared" si="4"/>
        <v>0.99877343612939062</v>
      </c>
      <c r="N11">
        <f t="shared" si="5"/>
        <v>1.1564745049949403</v>
      </c>
      <c r="O11">
        <f t="shared" si="6"/>
        <v>99.001226563870617</v>
      </c>
      <c r="P11" s="18">
        <f t="shared" si="7"/>
        <v>0.99877343612939062</v>
      </c>
      <c r="Q11">
        <f>(I11/'Final Total Dry Solids'!I11)*100</f>
        <v>7.7607190937893051</v>
      </c>
      <c r="R11">
        <f>(G11/'Final Total Dry Solids'!I11)*100</f>
        <v>7.6832070930279164</v>
      </c>
      <c r="S11">
        <f>(H11/'Final Total Dry Solids'!I11)*100</f>
        <v>7.7512000761389158E-2</v>
      </c>
      <c r="T11">
        <f>(C11/'Final Total Dry Solids'!I11)*100</f>
        <v>7.6832070930276135</v>
      </c>
      <c r="U11">
        <f>(B11/'Final Total Dry Solids'!I11)*100</f>
        <v>3.0194950150948714E-13</v>
      </c>
      <c r="V11">
        <f>(D11/'Final Total Dry Solids'!I11)*100</f>
        <v>0</v>
      </c>
      <c r="W11">
        <f>(E11/'Final Total Dry Solids'!I11)*100</f>
        <v>7.7512000761389158E-2</v>
      </c>
      <c r="X11">
        <f>(F11/'Final Total Dry Solids'!I11)*100</f>
        <v>8.9750737723947677E-2</v>
      </c>
    </row>
    <row r="12" spans="1:24">
      <c r="A12" t="s">
        <v>86</v>
      </c>
      <c r="B12" s="17">
        <f>'Final Total Dry Solids'!B12-'Final Total Fixed Dry Solids'!B12</f>
        <v>2.4999999999830713E-3</v>
      </c>
      <c r="C12">
        <f>'Final Total Dry Solids'!C12-'Final Total Fixed Dry Solids'!C12</f>
        <v>0.2575000000000105</v>
      </c>
      <c r="D12">
        <f>'Final Total Dry Solids'!D12-'Final Total Fixed Dry Solids'!D12</f>
        <v>1.300000000000523E-3</v>
      </c>
      <c r="E12">
        <f>'Final Total Dry Solids'!E12-'Final Total Fixed Dry Solids'!E12</f>
        <v>7.5000000000002842E-3</v>
      </c>
      <c r="F12">
        <f>'Final Total Dry Solids'!F12-'Final Total Fixed Dry Solids'!F12</f>
        <v>1.5999999999998238E-3</v>
      </c>
      <c r="G12">
        <f t="shared" si="8"/>
        <v>0.25999999999999357</v>
      </c>
      <c r="H12">
        <f t="shared" si="0"/>
        <v>8.8000000000008072E-3</v>
      </c>
      <c r="I12" s="18">
        <f t="shared" si="1"/>
        <v>0.26879999999999438</v>
      </c>
      <c r="J12">
        <f t="shared" si="2"/>
        <v>95.796130952386861</v>
      </c>
      <c r="K12">
        <f t="shared" si="9"/>
        <v>0.9300595238032453</v>
      </c>
      <c r="L12">
        <f t="shared" si="3"/>
        <v>0.48363095238115711</v>
      </c>
      <c r="M12">
        <f t="shared" si="4"/>
        <v>2.7901785714287355</v>
      </c>
      <c r="N12">
        <f t="shared" si="5"/>
        <v>0.59523809523804216</v>
      </c>
      <c r="O12">
        <f t="shared" si="6"/>
        <v>96.726190476190112</v>
      </c>
      <c r="P12" s="18">
        <f t="shared" si="7"/>
        <v>3.2738095238098923</v>
      </c>
      <c r="Q12">
        <f>(I12/'Final Total Dry Solids'!I12)*100</f>
        <v>6.7001508032452692</v>
      </c>
      <c r="R12">
        <f>(G12/'Final Total Dry Solids'!I12)*100</f>
        <v>6.4808006281390007</v>
      </c>
      <c r="S12">
        <f>(H12/'Final Total Dry Solids'!I12)*100</f>
        <v>0.21935017510626864</v>
      </c>
      <c r="T12">
        <f>(C12/'Final Total Dry Solids'!I12)*100</f>
        <v>6.418485237484238</v>
      </c>
      <c r="U12">
        <f>(B12/'Final Total Dry Solids'!I12)*100</f>
        <v>6.2315390654762277E-2</v>
      </c>
      <c r="V12">
        <f>(D12/'Final Total Dry Solids'!I12)*100</f>
        <v>3.2404003140708841E-2</v>
      </c>
      <c r="W12">
        <f>(E12/'Final Total Dry Solids'!I12)*100</f>
        <v>0.18694617196555982</v>
      </c>
      <c r="X12">
        <f>(F12/'Final Total Dry Solids'!I12)*100</f>
        <v>3.9881850019313526E-2</v>
      </c>
    </row>
    <row r="13" spans="1:24">
      <c r="A13" t="s">
        <v>87</v>
      </c>
      <c r="B13" s="17">
        <f>'Final Total Dry Solids'!B13-'Final Total Fixed Dry Solids'!B13</f>
        <v>3.0000000000007798E-2</v>
      </c>
      <c r="C13">
        <f>'Final Total Dry Solids'!C13-'Final Total Fixed Dry Solids'!C13</f>
        <v>0.23250000000000215</v>
      </c>
      <c r="D13" s="83">
        <f>'Final Total Dry Solids'!D13-'Final Total Fixed Dry Solids'!D13</f>
        <v>-1.5500000000017167E-3</v>
      </c>
      <c r="E13">
        <f>'Final Total Dry Solids'!E13-'Final Total Fixed Dry Solids'!E13</f>
        <v>6.4999999999955094E-3</v>
      </c>
      <c r="F13">
        <f>'Final Total Dry Solids'!F13-'Final Total Fixed Dry Solids'!F13</f>
        <v>4.4499999999985107E-3</v>
      </c>
      <c r="G13">
        <f t="shared" si="8"/>
        <v>0.26250000000000995</v>
      </c>
      <c r="H13">
        <f>E13+0</f>
        <v>6.4999999999955094E-3</v>
      </c>
      <c r="I13" s="18">
        <f t="shared" si="1"/>
        <v>0.26900000000000546</v>
      </c>
      <c r="J13">
        <f t="shared" si="2"/>
        <v>86.4312267657983</v>
      </c>
      <c r="K13">
        <f t="shared" si="9"/>
        <v>11.152416356879996</v>
      </c>
      <c r="L13">
        <v>0</v>
      </c>
      <c r="M13">
        <f t="shared" si="4"/>
        <v>2.4163568773217019</v>
      </c>
      <c r="N13">
        <f t="shared" si="5"/>
        <v>1.6542750929362158</v>
      </c>
      <c r="O13">
        <f t="shared" si="6"/>
        <v>97.583643122678296</v>
      </c>
      <c r="P13" s="18">
        <f t="shared" si="7"/>
        <v>2.4163568773217019</v>
      </c>
      <c r="Q13">
        <f>(I13/'Final Total Dry Solids'!I13)*100</f>
        <v>6.5674629817259769</v>
      </c>
      <c r="R13">
        <f>(G13/'Final Total Dry Solids'!I13)*100</f>
        <v>6.4087696383014841</v>
      </c>
      <c r="S13">
        <f>(H13/'Final Total Dry Solids'!I13)*100</f>
        <v>0.15869334342449254</v>
      </c>
      <c r="T13">
        <f>(C13/'Final Total Dry Solids'!I13)*100</f>
        <v>5.6763388224954383</v>
      </c>
      <c r="U13">
        <f>(B13/'Final Total Dry Solids'!I13)*100</f>
        <v>0.73243081580604652</v>
      </c>
      <c r="V13">
        <v>0</v>
      </c>
      <c r="W13">
        <f>(E13/'Final Total Dry Solids'!I13)*100</f>
        <v>0.15869334342449254</v>
      </c>
      <c r="X13">
        <f>(F13/'Final Total Dry Solids'!I13)*100</f>
        <v>0.10864390434449898</v>
      </c>
    </row>
    <row r="14" spans="1:24">
      <c r="A14" t="s">
        <v>88</v>
      </c>
      <c r="B14" s="82">
        <f>'Final Total Dry Solids'!B14-'Final Total Fixed Dry Solids'!B14</f>
        <v>-2.4999999999997247E-2</v>
      </c>
      <c r="C14">
        <f>'Final Total Dry Solids'!C14-'Final Total Fixed Dry Solids'!C14</f>
        <v>0.28500000000000192</v>
      </c>
      <c r="D14" s="83">
        <f>'Final Total Dry Solids'!D14-'Final Total Fixed Dry Solids'!D14</f>
        <v>-1.2499999999988631E-3</v>
      </c>
      <c r="E14" s="83">
        <f>'Final Total Dry Solids'!E14-'Final Total Fixed Dry Solids'!E14</f>
        <v>-1.9999999999953388E-4</v>
      </c>
      <c r="F14">
        <f>'Final Total Dry Solids'!F14-'Final Total Fixed Dry Solids'!F14</f>
        <v>3.5500000000006082E-3</v>
      </c>
      <c r="G14">
        <f>0+C14</f>
        <v>0.28500000000000192</v>
      </c>
      <c r="H14">
        <v>0</v>
      </c>
      <c r="I14" s="18">
        <f t="shared" si="1"/>
        <v>0.28500000000000192</v>
      </c>
      <c r="J14">
        <f t="shared" si="2"/>
        <v>100</v>
      </c>
      <c r="K14">
        <v>0</v>
      </c>
      <c r="L14">
        <v>0</v>
      </c>
      <c r="M14">
        <v>0</v>
      </c>
      <c r="N14">
        <f t="shared" si="5"/>
        <v>1.2456140350879243</v>
      </c>
      <c r="O14">
        <f t="shared" si="6"/>
        <v>100</v>
      </c>
      <c r="P14" s="18">
        <f t="shared" si="7"/>
        <v>0</v>
      </c>
      <c r="Q14">
        <f>(I14/'Final Total Dry Solids'!I14)*100</f>
        <v>7.4976323266337381</v>
      </c>
      <c r="R14">
        <f>(G14/'Final Total Dry Solids'!I14)*100</f>
        <v>7.4976323266337381</v>
      </c>
      <c r="S14">
        <f>(H14/'Final Total Dry Solids'!I14)*100</f>
        <v>0</v>
      </c>
      <c r="T14">
        <f>(C14/'Final Total Dry Solids'!I14)*100</f>
        <v>7.4976323266337381</v>
      </c>
      <c r="U14">
        <v>0</v>
      </c>
      <c r="V14">
        <v>0</v>
      </c>
      <c r="W14">
        <v>0</v>
      </c>
      <c r="X14">
        <f>(F14/'Final Total Dry Solids'!I14)*100</f>
        <v>9.3391560559839132E-2</v>
      </c>
    </row>
    <row r="17" spans="2:2">
      <c r="B17" s="82" t="s">
        <v>142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PELLETS</vt:lpstr>
      <vt:lpstr>Final  </vt:lpstr>
      <vt:lpstr>Final Total Dry Solids</vt:lpstr>
      <vt:lpstr>Final Total Fixed Dry Solids</vt:lpstr>
      <vt:lpstr>FInal Total Volatile Dry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2014-04-02T20:22:31Z</dcterms:modified>
</cp:coreProperties>
</file>